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360" yWindow="30" windowWidth="18915" windowHeight="7995" tabRatio="923" activeTab="1"/>
  </bookViews>
  <sheets>
    <sheet name="Umsatz" sheetId="4" r:id="rId1"/>
    <sheet name="Umsätze" sheetId="3" r:id="rId2"/>
    <sheet name="Produktkosten" sheetId="8" r:id="rId3"/>
    <sheet name="Temperatur" sheetId="9" r:id="rId4"/>
    <sheet name="Temperaturmessungen" sheetId="5" r:id="rId5"/>
    <sheet name="Sparklinebeschriftung" sheetId="6" r:id="rId6"/>
    <sheet name="Sparkline Datumsachse" sheetId="7" r:id="rId7"/>
    <sheet name="Meilensteintrend-Analyse" sheetId="11" r:id="rId8"/>
    <sheet name="Projektmanagement" sheetId="10" r:id="rId9"/>
  </sheets>
  <externalReferences>
    <externalReference r:id="rId10"/>
    <externalReference r:id="rId11"/>
  </externalReferences>
  <definedNames>
    <definedName name="_xlnm.Database">OFFSET([1]PSP!$A$5,,,COUNTA([1]PSP!$A$1:$A$65536),COUNTA([1]PSP!$A$5:$IV$5))</definedName>
    <definedName name="Gesamtbudget">[2]Projektinfo!$B$16</definedName>
    <definedName name="JAHR">[2]Projektinfo!$A$1</definedName>
    <definedName name="Kostenplan">[2]Kostenplanung!$A$1:$D$7</definedName>
    <definedName name="Projektbeginn">[2]Projektinfo!$B$3</definedName>
    <definedName name="Projektende">[2]Projektinfo!$B$4</definedName>
    <definedName name="ProjektfreieTage">[2]Projektinfo!$E$2:$E$27</definedName>
    <definedName name="Projektname">[2]Projektinfo!$B$2</definedName>
    <definedName name="Projektteam">OFFSET([2]Projektteam!$A$1,1,0,COUNTA([2]Projektteam!$A$1:$A$65536)-1,4)</definedName>
    <definedName name="RListe">[1]Ressourcen!Abfrage_von_RStamm</definedName>
    <definedName name="Terminplan">[2]PSP!$A$5:$M$40</definedName>
  </definedNames>
  <calcPr calcId="171027"/>
</workbook>
</file>

<file path=xl/calcChain.xml><?xml version="1.0" encoding="utf-8"?>
<calcChain xmlns="http://schemas.openxmlformats.org/spreadsheetml/2006/main">
  <c r="C7" i="11" l="1"/>
  <c r="C8" i="11"/>
  <c r="C9" i="11"/>
  <c r="C10" i="11"/>
  <c r="C11" i="11"/>
  <c r="C12" i="11"/>
  <c r="C13" i="11"/>
  <c r="E11" i="10" l="1"/>
  <c r="F11" i="10" s="1"/>
  <c r="G11" i="10" s="1"/>
  <c r="H11" i="10" s="1"/>
  <c r="I11" i="10" s="1"/>
  <c r="E8" i="10"/>
  <c r="F8" i="10" s="1"/>
  <c r="G8" i="10" s="1"/>
  <c r="H8" i="10" s="1"/>
  <c r="I8" i="10" s="1"/>
  <c r="E5" i="10"/>
  <c r="F5" i="10" s="1"/>
  <c r="G5" i="10" s="1"/>
  <c r="H5" i="10" s="1"/>
  <c r="I5" i="10" s="1"/>
  <c r="N6" i="9" l="1"/>
  <c r="N5" i="9"/>
  <c r="N4" i="9"/>
  <c r="N3" i="9"/>
  <c r="F5" i="8"/>
  <c r="F4" i="8"/>
  <c r="F3" i="8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E4" i="7"/>
  <c r="C5" i="7"/>
  <c r="B5" i="7"/>
  <c r="D2" i="6"/>
  <c r="D1" i="6"/>
  <c r="A14" i="6"/>
  <c r="A15" i="6"/>
  <c r="A16" i="6"/>
  <c r="A17" i="6"/>
  <c r="A13" i="6"/>
  <c r="A12" i="6"/>
  <c r="A11" i="6"/>
  <c r="A10" i="6"/>
  <c r="A9" i="6"/>
  <c r="A8" i="6"/>
  <c r="A7" i="6"/>
  <c r="A6" i="6"/>
  <c r="A5" i="6"/>
  <c r="A4" i="6"/>
  <c r="A5" i="5"/>
  <c r="A6" i="5"/>
  <c r="A7" i="5"/>
  <c r="A8" i="5"/>
  <c r="A9" i="5"/>
  <c r="A10" i="5"/>
  <c r="A11" i="5"/>
  <c r="A12" i="5"/>
  <c r="A13" i="5"/>
  <c r="A4" i="5"/>
  <c r="N3" i="3"/>
  <c r="N4" i="3"/>
  <c r="N5" i="3"/>
  <c r="Z13" i="5" l="1"/>
  <c r="Z12" i="5"/>
  <c r="Z11" i="5"/>
  <c r="Z10" i="5"/>
  <c r="Z9" i="5"/>
  <c r="Z8" i="5"/>
  <c r="Z7" i="5"/>
  <c r="Z6" i="5"/>
  <c r="Z5" i="5"/>
  <c r="Z4" i="5"/>
</calcChain>
</file>

<file path=xl/sharedStrings.xml><?xml version="1.0" encoding="utf-8"?>
<sst xmlns="http://schemas.openxmlformats.org/spreadsheetml/2006/main" count="109" uniqueCount="73">
  <si>
    <t>München</t>
  </si>
  <si>
    <t>Jan</t>
  </si>
  <si>
    <t>Feb</t>
  </si>
  <si>
    <t>Mrz</t>
  </si>
  <si>
    <t>Apr</t>
  </si>
  <si>
    <t>Mai</t>
  </si>
  <si>
    <t>Jun</t>
  </si>
  <si>
    <t xml:space="preserve"> </t>
  </si>
  <si>
    <t>Produktkosten</t>
  </si>
  <si>
    <t>AirStar Turbo</t>
  </si>
  <si>
    <t>SaniComfort</t>
  </si>
  <si>
    <t>TurboCoooler</t>
  </si>
  <si>
    <t>Ø-Temperatur</t>
  </si>
  <si>
    <t>Zugspitze</t>
  </si>
  <si>
    <t>Frankfurt</t>
  </si>
  <si>
    <t>Berlin</t>
  </si>
  <si>
    <t>Jul</t>
  </si>
  <si>
    <t>Aug</t>
  </si>
  <si>
    <t>Sep</t>
  </si>
  <si>
    <t>Okt</t>
  </si>
  <si>
    <t>Nov</t>
  </si>
  <si>
    <t>Dez</t>
  </si>
  <si>
    <t>Summe</t>
  </si>
  <si>
    <t>Design</t>
  </si>
  <si>
    <t>Fertigung</t>
  </si>
  <si>
    <t>Material</t>
  </si>
  <si>
    <t>Konstruktion</t>
  </si>
  <si>
    <t>Ø-Wert</t>
  </si>
  <si>
    <t>Ø pro Tag</t>
  </si>
  <si>
    <t>Besucherzahlen Bibliothek</t>
  </si>
  <si>
    <t>Auszahlungen</t>
  </si>
  <si>
    <t>Ø-Wert/Tag:</t>
  </si>
  <si>
    <t>Summe:</t>
  </si>
  <si>
    <t>Tagesverlauf:</t>
  </si>
  <si>
    <t>Tageszeit</t>
  </si>
  <si>
    <t>Projektkosten</t>
  </si>
  <si>
    <t>Fertigstellungsgrad</t>
  </si>
  <si>
    <t>Nullserie fertig gestellt</t>
  </si>
  <si>
    <t>Abschluß Testphase</t>
  </si>
  <si>
    <t>Abnahme Motor</t>
  </si>
  <si>
    <t>Abnahme Elektronik</t>
  </si>
  <si>
    <t>Abnahme Gehäuse</t>
  </si>
  <si>
    <t>Abschluß Designphase</t>
  </si>
  <si>
    <t>Sparklines</t>
  </si>
  <si>
    <t>KW</t>
  </si>
  <si>
    <t>Ende geplant</t>
  </si>
  <si>
    <t>Meilensteine</t>
  </si>
  <si>
    <t>Berichtszeitraum (KW)</t>
  </si>
  <si>
    <t>Stand:</t>
  </si>
  <si>
    <t>I. Schels</t>
  </si>
  <si>
    <t>Projektleiter:</t>
  </si>
  <si>
    <t>Air Star Plus Neue Lüftergeneration</t>
  </si>
  <si>
    <t>Projekt:</t>
  </si>
  <si>
    <t>Meilenstein-Trendanalyse</t>
  </si>
  <si>
    <t>Restbudget</t>
  </si>
  <si>
    <t>Projekt 1
Neubau Montagehalle</t>
  </si>
  <si>
    <t>Projekt 2
Einführung SZW Service</t>
  </si>
  <si>
    <t>Projekt 3
Neugestaltung
Kundencenter</t>
  </si>
  <si>
    <t>Projektmanagement</t>
  </si>
  <si>
    <r>
      <t>1 2 3 4 5 6 7 8 9</t>
    </r>
    <r>
      <rPr>
        <sz val="11"/>
        <color theme="0" tint="-0.249977111117893"/>
        <rFont val="Courier New"/>
        <family val="3"/>
      </rPr>
      <t xml:space="preserve"> 10 11 12 13 14</t>
    </r>
  </si>
  <si>
    <t>Juni 2016</t>
  </si>
  <si>
    <t>Hamburg</t>
  </si>
  <si>
    <t>Umsatzverlauf</t>
  </si>
  <si>
    <t>Motor</t>
  </si>
  <si>
    <t>Elektronik</t>
  </si>
  <si>
    <t>Gehäuse</t>
  </si>
  <si>
    <t>Phase 1</t>
  </si>
  <si>
    <t>Phase 2</t>
  </si>
  <si>
    <t>Phase 3</t>
  </si>
  <si>
    <t>Hosen</t>
  </si>
  <si>
    <t>Hemden</t>
  </si>
  <si>
    <t>Jacken</t>
  </si>
  <si>
    <t>T-Shirts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</si>
</sst>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&quot;€&quot;* #,##0.00_);_(&quot;€&quot;* \(#,##0.00\);_(&quot;€&quot;* &quot;-&quot;??_);_(@_)"/>
    <numFmt numFmtId="165" formatCode="0.0"/>
    <numFmt numFmtId="166" formatCode="dd\ ddd"/>
    <numFmt numFmtId="167" formatCode="ddd"/>
    <numFmt numFmtId="168" formatCode="0&quot;. KW&quot;"/>
    <numFmt numFmtId="169" formatCode="ddd* dd/mm/yy"/>
    <numFmt numFmtId="170" formatCode="dd/\ mmmm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 tint="-0.249977111117893"/>
      <name val="Courier New"/>
      <family val="3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 tint="-0.249977111117893"/>
      <name val="Courier New"/>
      <family val="3"/>
    </font>
    <font>
      <sz val="11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7" fillId="0" borderId="0"/>
    <xf numFmtId="0" fontId="13" fillId="5" borderId="0" applyNumberFormat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2" fillId="0" borderId="0" xfId="0" applyFont="1"/>
    <xf numFmtId="3" fontId="0" fillId="0" borderId="0" xfId="0" applyNumberFormat="1"/>
    <xf numFmtId="164" fontId="0" fillId="0" borderId="0" xfId="1" applyFont="1"/>
    <xf numFmtId="0" fontId="1" fillId="3" borderId="0" xfId="3"/>
    <xf numFmtId="165" fontId="0" fillId="0" borderId="0" xfId="0" applyNumberFormat="1"/>
    <xf numFmtId="0" fontId="1" fillId="4" borderId="0" xfId="4"/>
    <xf numFmtId="165" fontId="1" fillId="4" borderId="0" xfId="4" applyNumberFormat="1"/>
    <xf numFmtId="166" fontId="0" fillId="0" borderId="0" xfId="0" applyNumberFormat="1" applyAlignment="1">
      <alignment horizontal="left"/>
    </xf>
    <xf numFmtId="20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1" fontId="0" fillId="0" borderId="0" xfId="0" applyNumberFormat="1"/>
    <xf numFmtId="1" fontId="6" fillId="0" borderId="0" xfId="0" applyNumberFormat="1" applyFont="1" applyAlignment="1">
      <alignment horizontal="left" vertical="top"/>
    </xf>
    <xf numFmtId="17" fontId="0" fillId="0" borderId="0" xfId="0" quotePrefix="1" applyNumberFormat="1"/>
    <xf numFmtId="167" fontId="0" fillId="0" borderId="0" xfId="0" applyNumberFormat="1" applyFill="1" applyBorder="1" applyAlignment="1">
      <alignment horizontal="left"/>
    </xf>
    <xf numFmtId="167" fontId="0" fillId="0" borderId="1" xfId="0" applyNumberFormat="1" applyBorder="1" applyAlignment="1">
      <alignment horizontal="left"/>
    </xf>
    <xf numFmtId="1" fontId="0" fillId="0" borderId="1" xfId="0" applyNumberFormat="1" applyBorder="1" applyAlignment="1">
      <alignment horizontal="center"/>
    </xf>
    <xf numFmtId="0" fontId="5" fillId="0" borderId="0" xfId="0" applyFont="1"/>
    <xf numFmtId="9" fontId="0" fillId="0" borderId="0" xfId="0" applyNumberFormat="1"/>
    <xf numFmtId="0" fontId="8" fillId="0" borderId="0" xfId="5" applyFont="1"/>
    <xf numFmtId="168" fontId="8" fillId="0" borderId="0" xfId="5" applyNumberFormat="1" applyFont="1"/>
    <xf numFmtId="169" fontId="8" fillId="0" borderId="0" xfId="5" applyNumberFormat="1" applyFont="1"/>
    <xf numFmtId="0" fontId="8" fillId="0" borderId="0" xfId="5" applyFont="1" applyBorder="1"/>
    <xf numFmtId="0" fontId="8" fillId="0" borderId="0" xfId="5" applyFont="1" applyFill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9" fillId="0" borderId="0" xfId="5" applyFont="1" applyBorder="1"/>
    <xf numFmtId="0" fontId="10" fillId="0" borderId="0" xfId="5" applyFont="1"/>
    <xf numFmtId="0" fontId="8" fillId="0" borderId="0" xfId="5" applyFont="1" applyAlignment="1">
      <alignment horizontal="center"/>
    </xf>
    <xf numFmtId="170" fontId="8" fillId="0" borderId="0" xfId="5" applyNumberFormat="1" applyFont="1" applyBorder="1" applyAlignment="1">
      <alignment horizontal="left"/>
    </xf>
    <xf numFmtId="0" fontId="8" fillId="0" borderId="0" xfId="5" applyFont="1" applyBorder="1" applyAlignment="1">
      <alignment horizontal="left"/>
    </xf>
    <xf numFmtId="0" fontId="8" fillId="0" borderId="0" xfId="5" applyFont="1" applyBorder="1" applyAlignment="1"/>
    <xf numFmtId="0" fontId="8" fillId="0" borderId="2" xfId="5" applyFont="1" applyBorder="1" applyAlignment="1"/>
    <xf numFmtId="0" fontId="11" fillId="0" borderId="0" xfId="5" applyFont="1"/>
    <xf numFmtId="0" fontId="9" fillId="0" borderId="2" xfId="5" applyFont="1" applyBorder="1" applyAlignment="1">
      <alignment horizontal="center"/>
    </xf>
    <xf numFmtId="0" fontId="8" fillId="0" borderId="3" xfId="5" applyFont="1" applyBorder="1" applyAlignment="1">
      <alignment horizontal="left"/>
    </xf>
    <xf numFmtId="170" fontId="8" fillId="0" borderId="3" xfId="5" applyNumberFormat="1" applyFont="1" applyBorder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0" xfId="2" applyFont="1" applyFill="1"/>
    <xf numFmtId="0" fontId="1" fillId="0" borderId="0" xfId="2" applyFill="1"/>
    <xf numFmtId="0" fontId="13" fillId="5" borderId="0" xfId="6"/>
  </cellXfs>
  <cellStyles count="7">
    <cellStyle name="20 % - Akzent1" xfId="2" builtinId="30"/>
    <cellStyle name="20 % - Akzent2" xfId="3" builtinId="34"/>
    <cellStyle name="20 % - Akzent6" xfId="4" builtinId="50"/>
    <cellStyle name="Gut" xfId="6" builtinId="26"/>
    <cellStyle name="Standard" xfId="0" builtinId="0"/>
    <cellStyle name="Standard 2" xfId="5"/>
    <cellStyle name="Währung" xfId="1" builtinId="4"/>
  </cellStyles>
  <dxfs count="6">
    <dxf>
      <font>
        <condense val="0"/>
        <extend val="0"/>
        <color indexed="57"/>
      </font>
    </dxf>
    <dxf>
      <font>
        <condense val="0"/>
        <extend val="0"/>
        <color indexed="14"/>
      </font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kumente%20und%20Einstellungen\Administrator\Eigene%20Dateien\DATA%20PROJECT\Werner%20Makros\Projektplan%20mit%20Exc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kumente%20und%20Einstellungen\Administrator\Eigene%20Dateien\Haufe\WRS\Artikel%202005\Projektcontrolling\Projekt%20AirKomf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ktteam"/>
      <sheetName val="Stakeholder"/>
      <sheetName val="Projektinfos"/>
      <sheetName val="Diagramm2"/>
      <sheetName val="Diagramm3"/>
      <sheetName val="PSP"/>
      <sheetName val="Ressourcen"/>
      <sheetName val="Material"/>
      <sheetName val="TechInfo"/>
      <sheetName val="Budget"/>
      <sheetName val="Szenariobericht"/>
      <sheetName val="Feiertage"/>
    </sheetNames>
    <definedNames>
      <definedName name="Abfrage_von_RStamm" refersTo="='Ressourcen'!$A$1:$C$10" sheetId="6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Nr</v>
          </cell>
          <cell r="B5" t="str">
            <v>Projektvorgang</v>
          </cell>
          <cell r="C5" t="str">
            <v>Beginn</v>
          </cell>
          <cell r="D5" t="str">
            <v>Ende</v>
          </cell>
          <cell r="E5" t="str">
            <v>Dauer</v>
          </cell>
          <cell r="F5" t="str">
            <v>Ressource geplant</v>
          </cell>
          <cell r="G5" t="str">
            <v>erledigt von</v>
          </cell>
          <cell r="H5" t="str">
            <v>erledigt am</v>
          </cell>
          <cell r="J5">
            <v>37681</v>
          </cell>
          <cell r="K5">
            <v>37682</v>
          </cell>
          <cell r="L5">
            <v>37683</v>
          </cell>
          <cell r="M5">
            <v>37684</v>
          </cell>
          <cell r="N5">
            <v>37685</v>
          </cell>
          <cell r="O5">
            <v>37686</v>
          </cell>
          <cell r="P5">
            <v>37687</v>
          </cell>
          <cell r="Q5">
            <v>37688</v>
          </cell>
          <cell r="R5">
            <v>37689</v>
          </cell>
          <cell r="S5">
            <v>37690</v>
          </cell>
          <cell r="T5">
            <v>37691</v>
          </cell>
          <cell r="U5">
            <v>37692</v>
          </cell>
          <cell r="V5">
            <v>37693</v>
          </cell>
          <cell r="W5">
            <v>37694</v>
          </cell>
          <cell r="X5">
            <v>37695</v>
          </cell>
          <cell r="Y5">
            <v>37696</v>
          </cell>
          <cell r="Z5">
            <v>37697</v>
          </cell>
          <cell r="AA5">
            <v>37698</v>
          </cell>
          <cell r="AB5">
            <v>37699</v>
          </cell>
          <cell r="AC5">
            <v>37700</v>
          </cell>
          <cell r="AD5">
            <v>37701</v>
          </cell>
          <cell r="AE5">
            <v>37702</v>
          </cell>
          <cell r="AF5">
            <v>37703</v>
          </cell>
          <cell r="AG5">
            <v>37704</v>
          </cell>
          <cell r="AH5">
            <v>37705</v>
          </cell>
          <cell r="AI5">
            <v>37706</v>
          </cell>
          <cell r="AJ5">
            <v>37707</v>
          </cell>
          <cell r="AK5">
            <v>37708</v>
          </cell>
          <cell r="AL5">
            <v>37709</v>
          </cell>
          <cell r="AM5">
            <v>37710</v>
          </cell>
          <cell r="AN5">
            <v>37711</v>
          </cell>
          <cell r="AO5">
            <v>37712</v>
          </cell>
          <cell r="AP5">
            <v>37713</v>
          </cell>
          <cell r="AQ5">
            <v>37714</v>
          </cell>
          <cell r="AR5">
            <v>37715</v>
          </cell>
          <cell r="AS5">
            <v>37716</v>
          </cell>
          <cell r="AT5">
            <v>37717</v>
          </cell>
          <cell r="AU5">
            <v>37718</v>
          </cell>
          <cell r="AV5">
            <v>37719</v>
          </cell>
          <cell r="AW5">
            <v>37720</v>
          </cell>
          <cell r="AX5">
            <v>37721</v>
          </cell>
          <cell r="AY5">
            <v>37722</v>
          </cell>
          <cell r="AZ5">
            <v>37723</v>
          </cell>
          <cell r="BA5">
            <v>37724</v>
          </cell>
          <cell r="BB5">
            <v>37725</v>
          </cell>
          <cell r="BC5">
            <v>37726</v>
          </cell>
          <cell r="BD5">
            <v>37727</v>
          </cell>
          <cell r="BE5">
            <v>37728</v>
          </cell>
          <cell r="BF5">
            <v>37729</v>
          </cell>
          <cell r="BG5">
            <v>37730</v>
          </cell>
          <cell r="BH5">
            <v>37731</v>
          </cell>
          <cell r="BI5">
            <v>37732</v>
          </cell>
          <cell r="BJ5">
            <v>37733</v>
          </cell>
          <cell r="BK5">
            <v>37734</v>
          </cell>
          <cell r="BL5">
            <v>37735</v>
          </cell>
          <cell r="BM5">
            <v>37736</v>
          </cell>
          <cell r="BN5">
            <v>37737</v>
          </cell>
          <cell r="BO5">
            <v>37738</v>
          </cell>
          <cell r="BP5">
            <v>37739</v>
          </cell>
          <cell r="BQ5">
            <v>37740</v>
          </cell>
          <cell r="BR5">
            <v>37741</v>
          </cell>
          <cell r="BS5">
            <v>37742</v>
          </cell>
          <cell r="BT5">
            <v>37743</v>
          </cell>
          <cell r="BU5">
            <v>37744</v>
          </cell>
          <cell r="BV5">
            <v>37745</v>
          </cell>
          <cell r="BW5">
            <v>37746</v>
          </cell>
          <cell r="BX5">
            <v>37747</v>
          </cell>
          <cell r="BY5">
            <v>37748</v>
          </cell>
          <cell r="BZ5">
            <v>37749</v>
          </cell>
          <cell r="CA5">
            <v>37750</v>
          </cell>
          <cell r="CB5">
            <v>37751</v>
          </cell>
          <cell r="CC5">
            <v>37752</v>
          </cell>
          <cell r="CD5">
            <v>37753</v>
          </cell>
          <cell r="CE5">
            <v>37754</v>
          </cell>
          <cell r="CF5">
            <v>37755</v>
          </cell>
          <cell r="CG5">
            <v>37756</v>
          </cell>
          <cell r="CH5">
            <v>37757</v>
          </cell>
          <cell r="CI5">
            <v>37758</v>
          </cell>
          <cell r="CJ5">
            <v>37759</v>
          </cell>
          <cell r="CK5">
            <v>37760</v>
          </cell>
          <cell r="CL5">
            <v>37761</v>
          </cell>
          <cell r="CM5">
            <v>37762</v>
          </cell>
          <cell r="CN5">
            <v>37763</v>
          </cell>
          <cell r="CO5">
            <v>37764</v>
          </cell>
          <cell r="CP5">
            <v>37765</v>
          </cell>
          <cell r="CQ5">
            <v>37766</v>
          </cell>
          <cell r="CR5">
            <v>37767</v>
          </cell>
          <cell r="CS5">
            <v>37768</v>
          </cell>
          <cell r="CT5">
            <v>37769</v>
          </cell>
          <cell r="CU5">
            <v>37770</v>
          </cell>
          <cell r="CV5">
            <v>37771</v>
          </cell>
          <cell r="CW5">
            <v>37772</v>
          </cell>
          <cell r="CX5">
            <v>37773</v>
          </cell>
          <cell r="CY5">
            <v>37774</v>
          </cell>
          <cell r="CZ5">
            <v>37775</v>
          </cell>
          <cell r="DA5">
            <v>37776</v>
          </cell>
          <cell r="DB5">
            <v>37777</v>
          </cell>
          <cell r="DC5">
            <v>37778</v>
          </cell>
          <cell r="DD5">
            <v>37779</v>
          </cell>
          <cell r="DE5">
            <v>37780</v>
          </cell>
          <cell r="DF5">
            <v>37781</v>
          </cell>
          <cell r="DG5">
            <v>37782</v>
          </cell>
          <cell r="DH5">
            <v>37783</v>
          </cell>
          <cell r="DI5">
            <v>37784</v>
          </cell>
          <cell r="DJ5">
            <v>37785</v>
          </cell>
          <cell r="DK5">
            <v>37786</v>
          </cell>
          <cell r="DL5">
            <v>37787</v>
          </cell>
          <cell r="DM5">
            <v>37788</v>
          </cell>
          <cell r="DN5">
            <v>37789</v>
          </cell>
          <cell r="DO5">
            <v>37790</v>
          </cell>
          <cell r="DP5">
            <v>37791</v>
          </cell>
          <cell r="DQ5">
            <v>37792</v>
          </cell>
          <cell r="DR5">
            <v>37793</v>
          </cell>
          <cell r="DS5">
            <v>37794</v>
          </cell>
          <cell r="DT5">
            <v>37795</v>
          </cell>
          <cell r="DU5">
            <v>37796</v>
          </cell>
          <cell r="DV5">
            <v>37797</v>
          </cell>
          <cell r="DW5">
            <v>37798</v>
          </cell>
          <cell r="DX5">
            <v>37799</v>
          </cell>
          <cell r="DY5">
            <v>37800</v>
          </cell>
          <cell r="DZ5">
            <v>37801</v>
          </cell>
          <cell r="EA5">
            <v>37802</v>
          </cell>
          <cell r="EB5">
            <v>37803</v>
          </cell>
          <cell r="EC5">
            <v>37804</v>
          </cell>
          <cell r="ED5">
            <v>37805</v>
          </cell>
          <cell r="EE5">
            <v>37806</v>
          </cell>
          <cell r="EF5">
            <v>37807</v>
          </cell>
          <cell r="EG5">
            <v>37808</v>
          </cell>
          <cell r="EH5">
            <v>37809</v>
          </cell>
          <cell r="EI5">
            <v>37810</v>
          </cell>
          <cell r="EJ5">
            <v>37811</v>
          </cell>
          <cell r="EK5">
            <v>37812</v>
          </cell>
          <cell r="EL5">
            <v>37813</v>
          </cell>
          <cell r="EM5">
            <v>37814</v>
          </cell>
          <cell r="EN5">
            <v>37815</v>
          </cell>
          <cell r="EO5">
            <v>37816</v>
          </cell>
          <cell r="EP5">
            <v>37817</v>
          </cell>
          <cell r="EQ5">
            <v>37818</v>
          </cell>
          <cell r="ER5">
            <v>37819</v>
          </cell>
          <cell r="ES5">
            <v>37820</v>
          </cell>
          <cell r="ET5">
            <v>37821</v>
          </cell>
          <cell r="EU5">
            <v>37822</v>
          </cell>
          <cell r="EV5">
            <v>37823</v>
          </cell>
          <cell r="EW5">
            <v>37824</v>
          </cell>
          <cell r="EX5">
            <v>37825</v>
          </cell>
          <cell r="EY5">
            <v>37826</v>
          </cell>
          <cell r="EZ5">
            <v>37827</v>
          </cell>
          <cell r="FA5">
            <v>37828</v>
          </cell>
          <cell r="FB5">
            <v>37829</v>
          </cell>
          <cell r="FC5">
            <v>37830</v>
          </cell>
          <cell r="FD5">
            <v>37831</v>
          </cell>
          <cell r="FE5">
            <v>37832</v>
          </cell>
          <cell r="FF5">
            <v>37833</v>
          </cell>
          <cell r="FG5">
            <v>37834</v>
          </cell>
          <cell r="FH5">
            <v>37835</v>
          </cell>
          <cell r="FI5">
            <v>37836</v>
          </cell>
          <cell r="FJ5">
            <v>37837</v>
          </cell>
          <cell r="FK5">
            <v>37838</v>
          </cell>
          <cell r="FL5">
            <v>37839</v>
          </cell>
          <cell r="FM5">
            <v>37840</v>
          </cell>
          <cell r="FN5">
            <v>37841</v>
          </cell>
          <cell r="FO5">
            <v>37842</v>
          </cell>
          <cell r="FP5">
            <v>37843</v>
          </cell>
          <cell r="FQ5">
            <v>37844</v>
          </cell>
          <cell r="FR5">
            <v>37845</v>
          </cell>
          <cell r="FS5">
            <v>37846</v>
          </cell>
          <cell r="FT5">
            <v>37847</v>
          </cell>
          <cell r="FU5">
            <v>37848</v>
          </cell>
          <cell r="FV5">
            <v>37849</v>
          </cell>
          <cell r="FW5">
            <v>37850</v>
          </cell>
          <cell r="FX5">
            <v>37851</v>
          </cell>
          <cell r="FY5">
            <v>37852</v>
          </cell>
          <cell r="FZ5">
            <v>37853</v>
          </cell>
          <cell r="GA5">
            <v>37854</v>
          </cell>
          <cell r="GB5">
            <v>37855</v>
          </cell>
          <cell r="GC5">
            <v>37856</v>
          </cell>
          <cell r="GD5">
            <v>37857</v>
          </cell>
          <cell r="GE5">
            <v>37858</v>
          </cell>
          <cell r="GF5">
            <v>37859</v>
          </cell>
          <cell r="GG5">
            <v>37860</v>
          </cell>
          <cell r="GH5">
            <v>37861</v>
          </cell>
          <cell r="GI5">
            <v>37862</v>
          </cell>
          <cell r="GJ5">
            <v>37863</v>
          </cell>
          <cell r="GK5">
            <v>37864</v>
          </cell>
          <cell r="GL5">
            <v>37865</v>
          </cell>
          <cell r="GM5">
            <v>37866</v>
          </cell>
          <cell r="GN5">
            <v>37867</v>
          </cell>
          <cell r="GO5">
            <v>37868</v>
          </cell>
          <cell r="GP5">
            <v>37869</v>
          </cell>
          <cell r="GQ5">
            <v>37870</v>
          </cell>
          <cell r="GR5">
            <v>37871</v>
          </cell>
          <cell r="GS5">
            <v>37872</v>
          </cell>
          <cell r="GT5">
            <v>37873</v>
          </cell>
          <cell r="GU5">
            <v>37874</v>
          </cell>
          <cell r="GV5">
            <v>37875</v>
          </cell>
          <cell r="GW5">
            <v>37876</v>
          </cell>
          <cell r="GX5">
            <v>37877</v>
          </cell>
          <cell r="GY5">
            <v>37878</v>
          </cell>
          <cell r="GZ5">
            <v>37879</v>
          </cell>
          <cell r="HA5">
            <v>37880</v>
          </cell>
          <cell r="HB5">
            <v>37881</v>
          </cell>
          <cell r="HC5">
            <v>37882</v>
          </cell>
          <cell r="HD5">
            <v>37883</v>
          </cell>
          <cell r="HE5">
            <v>37884</v>
          </cell>
          <cell r="HF5">
            <v>37885</v>
          </cell>
          <cell r="HG5">
            <v>37886</v>
          </cell>
          <cell r="HH5">
            <v>37887</v>
          </cell>
          <cell r="HI5">
            <v>37888</v>
          </cell>
          <cell r="HJ5">
            <v>37889</v>
          </cell>
          <cell r="HK5">
            <v>37890</v>
          </cell>
          <cell r="HL5">
            <v>37891</v>
          </cell>
          <cell r="HM5">
            <v>37892</v>
          </cell>
          <cell r="HN5">
            <v>37893</v>
          </cell>
          <cell r="HO5">
            <v>37894</v>
          </cell>
          <cell r="HP5">
            <v>37895</v>
          </cell>
          <cell r="HQ5">
            <v>37896</v>
          </cell>
          <cell r="HR5">
            <v>37897</v>
          </cell>
          <cell r="HS5">
            <v>37898</v>
          </cell>
          <cell r="HT5">
            <v>37899</v>
          </cell>
          <cell r="HU5">
            <v>37900</v>
          </cell>
          <cell r="HV5">
            <v>37901</v>
          </cell>
          <cell r="HW5">
            <v>37902</v>
          </cell>
          <cell r="HX5">
            <v>37903</v>
          </cell>
          <cell r="HY5">
            <v>37904</v>
          </cell>
          <cell r="HZ5">
            <v>37905</v>
          </cell>
          <cell r="IA5">
            <v>37906</v>
          </cell>
          <cell r="IB5">
            <v>37907</v>
          </cell>
          <cell r="IC5">
            <v>37908</v>
          </cell>
          <cell r="ID5">
            <v>37909</v>
          </cell>
          <cell r="IE5">
            <v>37910</v>
          </cell>
          <cell r="IF5">
            <v>37911</v>
          </cell>
          <cell r="IG5">
            <v>37912</v>
          </cell>
          <cell r="IH5">
            <v>37913</v>
          </cell>
          <cell r="II5">
            <v>37914</v>
          </cell>
          <cell r="IJ5">
            <v>37915</v>
          </cell>
          <cell r="IK5">
            <v>37916</v>
          </cell>
          <cell r="IL5">
            <v>37917</v>
          </cell>
          <cell r="IM5">
            <v>37918</v>
          </cell>
          <cell r="IN5">
            <v>37919</v>
          </cell>
          <cell r="IO5">
            <v>37920</v>
          </cell>
          <cell r="IP5">
            <v>37921</v>
          </cell>
          <cell r="IQ5">
            <v>37922</v>
          </cell>
          <cell r="IR5">
            <v>37923</v>
          </cell>
          <cell r="IS5">
            <v>37924</v>
          </cell>
          <cell r="IT5">
            <v>37925</v>
          </cell>
          <cell r="IU5">
            <v>37926</v>
          </cell>
          <cell r="IV5">
            <v>37927</v>
          </cell>
        </row>
        <row r="6">
          <cell r="A6" t="str">
            <v>M</v>
          </cell>
        </row>
        <row r="7">
          <cell r="A7" t="str">
            <v>P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 t="str">
            <v>P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 t="str">
            <v>M</v>
          </cell>
        </row>
        <row r="15">
          <cell r="A15" t="str">
            <v>P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 t="str">
            <v>M</v>
          </cell>
        </row>
        <row r="21">
          <cell r="A21">
            <v>21</v>
          </cell>
        </row>
        <row r="22">
          <cell r="A22" t="str">
            <v>M</v>
          </cell>
        </row>
        <row r="23">
          <cell r="A23" t="str">
            <v>P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 t="str">
            <v>M</v>
          </cell>
        </row>
        <row r="30">
          <cell r="A30" t="str">
            <v>P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 t="str">
            <v>M</v>
          </cell>
        </row>
        <row r="37">
          <cell r="A37" t="str">
            <v>P</v>
          </cell>
        </row>
        <row r="38">
          <cell r="A38" t="str">
            <v>P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 t="str">
            <v>M</v>
          </cell>
        </row>
        <row r="45">
          <cell r="A45" t="str">
            <v>P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 t="str">
            <v>M</v>
          </cell>
        </row>
        <row r="51">
          <cell r="A51" t="str">
            <v>P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 t="str">
            <v>M</v>
          </cell>
        </row>
        <row r="66">
          <cell r="A66" t="str">
            <v>P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 t="str">
            <v>M</v>
          </cell>
        </row>
      </sheetData>
      <sheetData sheetId="6">
        <row r="1">
          <cell r="A1" t="str">
            <v>Ressourenname</v>
          </cell>
          <cell r="B1" t="str">
            <v>Art</v>
          </cell>
          <cell r="C1" t="str">
            <v>Stundensatz</v>
          </cell>
        </row>
        <row r="2">
          <cell r="A2" t="str">
            <v>Aushilfskräfte</v>
          </cell>
          <cell r="B2" t="str">
            <v>Arbeit</v>
          </cell>
          <cell r="C2">
            <v>20</v>
          </cell>
        </row>
        <row r="3">
          <cell r="A3" t="str">
            <v>Elektro Neumeier Freising</v>
          </cell>
          <cell r="B3" t="str">
            <v>Arbeit</v>
          </cell>
          <cell r="C3">
            <v>40</v>
          </cell>
        </row>
        <row r="4">
          <cell r="A4" t="str">
            <v>Fa. aquaPower München</v>
          </cell>
          <cell r="B4" t="str">
            <v>Arbeit</v>
          </cell>
          <cell r="C4">
            <v>40</v>
          </cell>
        </row>
        <row r="5">
          <cell r="A5" t="str">
            <v>H. Roth (Greenkeeper)</v>
          </cell>
          <cell r="B5" t="str">
            <v>Arbeit</v>
          </cell>
          <cell r="C5">
            <v>20</v>
          </cell>
        </row>
        <row r="6">
          <cell r="A6" t="str">
            <v>Hoch-Tiefbau Bauer Ingolstadt</v>
          </cell>
          <cell r="B6" t="str">
            <v>Arbeit</v>
          </cell>
          <cell r="C6">
            <v>40</v>
          </cell>
        </row>
        <row r="7">
          <cell r="A7" t="str">
            <v>Lader/Kipper</v>
          </cell>
          <cell r="B7" t="str">
            <v>Arbeit</v>
          </cell>
          <cell r="C7">
            <v>150</v>
          </cell>
        </row>
        <row r="8">
          <cell r="A8" t="str">
            <v>Landschaftsbau Huber Freising</v>
          </cell>
          <cell r="B8" t="str">
            <v>Arbeit</v>
          </cell>
          <cell r="C8">
            <v>45</v>
          </cell>
        </row>
        <row r="9">
          <cell r="A9" t="str">
            <v>Planierraupe</v>
          </cell>
          <cell r="B9" t="str">
            <v>Arbeit</v>
          </cell>
          <cell r="C9">
            <v>150</v>
          </cell>
        </row>
        <row r="10">
          <cell r="A10" t="str">
            <v>Zimmerei Drachsler Aresing</v>
          </cell>
          <cell r="B10" t="str">
            <v>Arbeit</v>
          </cell>
          <cell r="C10">
            <v>35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P"/>
      <sheetName val="Projektteam"/>
      <sheetName val="Projektinfo"/>
      <sheetName val="Kostenplanung"/>
      <sheetName val="Kostentrendanalyse"/>
      <sheetName val="Meilensteintrend-Analyse"/>
    </sheetNames>
    <sheetDataSet>
      <sheetData sheetId="0">
        <row r="5">
          <cell r="A5" t="str">
            <v>Typ</v>
          </cell>
          <cell r="B5" t="str">
            <v>Vorgang</v>
          </cell>
          <cell r="C5" t="str">
            <v>Beginn</v>
          </cell>
          <cell r="D5" t="str">
            <v>Ende</v>
          </cell>
          <cell r="E5" t="str">
            <v>Dauer</v>
          </cell>
          <cell r="F5" t="str">
            <v>Projekttage</v>
          </cell>
          <cell r="G5" t="str">
            <v>zuständig</v>
          </cell>
          <cell r="I5" t="str">
            <v>Plankosten</v>
          </cell>
          <cell r="J5" t="str">
            <v>Istkosten</v>
          </cell>
          <cell r="K5" t="str">
            <v>Restkosten</v>
          </cell>
          <cell r="L5" t="str">
            <v>Sollkosten</v>
          </cell>
          <cell r="M5" t="str">
            <v>Ampel</v>
          </cell>
        </row>
        <row r="6">
          <cell r="A6" t="str">
            <v>M</v>
          </cell>
          <cell r="B6" t="str">
            <v>Projektbeginn</v>
          </cell>
          <cell r="C6">
            <v>38727</v>
          </cell>
        </row>
        <row r="7">
          <cell r="A7" t="str">
            <v>P</v>
          </cell>
          <cell r="B7" t="str">
            <v>Design</v>
          </cell>
          <cell r="I7">
            <v>16000</v>
          </cell>
          <cell r="J7">
            <v>3000</v>
          </cell>
          <cell r="K7">
            <v>12000</v>
          </cell>
          <cell r="L7">
            <v>15000</v>
          </cell>
          <cell r="M7" t="str">
            <v>K</v>
          </cell>
        </row>
        <row r="8">
          <cell r="B8" t="str">
            <v>Produktplanungsbesprechung durchführen</v>
          </cell>
          <cell r="C8">
            <v>38727</v>
          </cell>
          <cell r="D8">
            <v>38729</v>
          </cell>
          <cell r="E8">
            <v>3</v>
          </cell>
          <cell r="F8">
            <v>3</v>
          </cell>
          <cell r="G8" t="str">
            <v>Günther Wellmann</v>
          </cell>
          <cell r="I8" t="str">
            <v/>
          </cell>
          <cell r="L8" t="str">
            <v/>
          </cell>
          <cell r="M8" t="str">
            <v/>
          </cell>
        </row>
        <row r="9">
          <cell r="B9" t="str">
            <v>Skizzen erstellen</v>
          </cell>
          <cell r="C9">
            <v>38730</v>
          </cell>
          <cell r="D9">
            <v>38748</v>
          </cell>
          <cell r="E9">
            <v>19</v>
          </cell>
          <cell r="F9">
            <v>13</v>
          </cell>
          <cell r="G9" t="str">
            <v>Manuela Bauer</v>
          </cell>
          <cell r="I9" t="str">
            <v/>
          </cell>
          <cell r="L9" t="str">
            <v/>
          </cell>
          <cell r="M9" t="str">
            <v/>
          </cell>
        </row>
        <row r="10">
          <cell r="B10" t="str">
            <v>Produktdesign festlegen</v>
          </cell>
          <cell r="C10">
            <v>38730</v>
          </cell>
          <cell r="D10">
            <v>38748</v>
          </cell>
          <cell r="E10">
            <v>19</v>
          </cell>
          <cell r="F10">
            <v>13</v>
          </cell>
          <cell r="G10" t="str">
            <v>Manuela Bauer</v>
          </cell>
          <cell r="I10" t="str">
            <v/>
          </cell>
          <cell r="L10" t="str">
            <v/>
          </cell>
          <cell r="M10" t="str">
            <v/>
          </cell>
        </row>
        <row r="11">
          <cell r="B11" t="str">
            <v>Marketingstrategie festlegen</v>
          </cell>
          <cell r="C11">
            <v>38740</v>
          </cell>
          <cell r="D11">
            <v>38751</v>
          </cell>
          <cell r="E11">
            <v>12</v>
          </cell>
          <cell r="F11">
            <v>10</v>
          </cell>
          <cell r="G11" t="str">
            <v>Manuela Bauer</v>
          </cell>
          <cell r="M11" t="str">
            <v/>
          </cell>
        </row>
        <row r="12">
          <cell r="A12">
            <v>3</v>
          </cell>
          <cell r="B12" t="str">
            <v>Technische Zeichnungen erstellen</v>
          </cell>
          <cell r="C12">
            <v>38663</v>
          </cell>
          <cell r="D12">
            <v>38677</v>
          </cell>
          <cell r="E12">
            <v>15</v>
          </cell>
          <cell r="F12">
            <v>11</v>
          </cell>
          <cell r="G12" t="str">
            <v>Thomas König</v>
          </cell>
          <cell r="I12" t="str">
            <v/>
          </cell>
          <cell r="L12" t="str">
            <v/>
          </cell>
          <cell r="M12" t="str">
            <v/>
          </cell>
        </row>
        <row r="13">
          <cell r="A13" t="str">
            <v>M</v>
          </cell>
          <cell r="B13" t="str">
            <v>Abschluss Designphase</v>
          </cell>
          <cell r="D13">
            <v>38751</v>
          </cell>
          <cell r="E13" t="str">
            <v/>
          </cell>
          <cell r="F13" t="str">
            <v/>
          </cell>
          <cell r="I13" t="str">
            <v/>
          </cell>
          <cell r="L13" t="str">
            <v/>
          </cell>
          <cell r="M13" t="str">
            <v/>
          </cell>
        </row>
        <row r="14">
          <cell r="A14" t="str">
            <v>P</v>
          </cell>
          <cell r="B14" t="str">
            <v>Gehäuse</v>
          </cell>
          <cell r="E14" t="str">
            <v/>
          </cell>
          <cell r="F14" t="str">
            <v/>
          </cell>
          <cell r="I14">
            <v>28000</v>
          </cell>
          <cell r="J14">
            <v>4000</v>
          </cell>
          <cell r="K14">
            <v>23000</v>
          </cell>
          <cell r="L14">
            <v>27000</v>
          </cell>
          <cell r="M14" t="str">
            <v>K</v>
          </cell>
        </row>
        <row r="15">
          <cell r="B15" t="str">
            <v>Material auswählen</v>
          </cell>
          <cell r="C15">
            <v>38761</v>
          </cell>
          <cell r="D15">
            <v>38765</v>
          </cell>
          <cell r="E15">
            <v>5</v>
          </cell>
          <cell r="F15">
            <v>5</v>
          </cell>
          <cell r="G15" t="str">
            <v>Heinz Kramer</v>
          </cell>
          <cell r="I15" t="str">
            <v/>
          </cell>
          <cell r="L15" t="str">
            <v/>
          </cell>
          <cell r="M15" t="str">
            <v/>
          </cell>
        </row>
        <row r="16">
          <cell r="B16" t="str">
            <v>Gehäuse zeichnen</v>
          </cell>
          <cell r="C16">
            <v>38761</v>
          </cell>
          <cell r="D16">
            <v>38772</v>
          </cell>
          <cell r="E16">
            <v>12</v>
          </cell>
          <cell r="F16">
            <v>10</v>
          </cell>
          <cell r="G16" t="str">
            <v>Mark Ellmer</v>
          </cell>
          <cell r="I16" t="str">
            <v/>
          </cell>
          <cell r="L16" t="str">
            <v/>
          </cell>
          <cell r="M16" t="str">
            <v/>
          </cell>
        </row>
        <row r="17">
          <cell r="B17" t="str">
            <v>Gittermodell erstellen</v>
          </cell>
          <cell r="C17">
            <v>38775</v>
          </cell>
          <cell r="D17">
            <v>38779</v>
          </cell>
          <cell r="E17">
            <v>5</v>
          </cell>
          <cell r="G17" t="str">
            <v>Richard Teuber</v>
          </cell>
          <cell r="I17" t="str">
            <v/>
          </cell>
          <cell r="L17" t="str">
            <v/>
          </cell>
          <cell r="M17" t="str">
            <v/>
          </cell>
        </row>
        <row r="18">
          <cell r="B18" t="str">
            <v>Muster herstellen</v>
          </cell>
          <cell r="C18">
            <v>38782</v>
          </cell>
          <cell r="D18">
            <v>38793</v>
          </cell>
          <cell r="E18">
            <v>12</v>
          </cell>
          <cell r="G18" t="str">
            <v>Jutta Scholz</v>
          </cell>
          <cell r="I18" t="str">
            <v/>
          </cell>
          <cell r="L18" t="str">
            <v/>
          </cell>
          <cell r="M18" t="str">
            <v/>
          </cell>
        </row>
        <row r="19">
          <cell r="A19" t="str">
            <v>M</v>
          </cell>
          <cell r="B19" t="str">
            <v>Abnahme Gehäuse</v>
          </cell>
          <cell r="D19">
            <v>38793</v>
          </cell>
          <cell r="E19" t="str">
            <v/>
          </cell>
          <cell r="F19" t="str">
            <v/>
          </cell>
          <cell r="I19" t="str">
            <v/>
          </cell>
          <cell r="L19" t="str">
            <v/>
          </cell>
          <cell r="M19" t="str">
            <v/>
          </cell>
        </row>
        <row r="20">
          <cell r="A20" t="str">
            <v>P</v>
          </cell>
          <cell r="B20" t="str">
            <v>Elektronik</v>
          </cell>
          <cell r="E20" t="str">
            <v/>
          </cell>
          <cell r="F20" t="str">
            <v/>
          </cell>
          <cell r="I20">
            <v>42000</v>
          </cell>
          <cell r="J20">
            <v>5000</v>
          </cell>
          <cell r="K20">
            <v>37000</v>
          </cell>
          <cell r="L20">
            <v>42000</v>
          </cell>
          <cell r="M20" t="str">
            <v>K</v>
          </cell>
        </row>
        <row r="21">
          <cell r="B21" t="str">
            <v>Materialbeschaffung</v>
          </cell>
          <cell r="C21">
            <v>38761</v>
          </cell>
          <cell r="D21">
            <v>38765</v>
          </cell>
          <cell r="E21">
            <v>5</v>
          </cell>
          <cell r="F21">
            <v>5</v>
          </cell>
          <cell r="G21" t="str">
            <v>Jutta Scholz</v>
          </cell>
          <cell r="I21" t="str">
            <v/>
          </cell>
          <cell r="L21" t="str">
            <v/>
          </cell>
          <cell r="M21" t="str">
            <v/>
          </cell>
        </row>
        <row r="22">
          <cell r="B22" t="str">
            <v>Leiterplatten entwickeln</v>
          </cell>
          <cell r="C22">
            <v>38768</v>
          </cell>
          <cell r="D22">
            <v>38776</v>
          </cell>
          <cell r="E22">
            <v>9</v>
          </cell>
          <cell r="F22">
            <v>7</v>
          </cell>
          <cell r="G22" t="str">
            <v>Heinz Kramer</v>
          </cell>
          <cell r="I22" t="str">
            <v/>
          </cell>
          <cell r="L22" t="str">
            <v/>
          </cell>
          <cell r="M22" t="str">
            <v/>
          </cell>
        </row>
        <row r="23">
          <cell r="B23" t="str">
            <v>Elektronik fertigen</v>
          </cell>
          <cell r="C23">
            <v>38775</v>
          </cell>
          <cell r="D23">
            <v>38786</v>
          </cell>
          <cell r="E23">
            <v>12</v>
          </cell>
          <cell r="F23">
            <v>10</v>
          </cell>
          <cell r="G23" t="str">
            <v>Richard Teuber</v>
          </cell>
          <cell r="I23" t="str">
            <v/>
          </cell>
          <cell r="L23" t="str">
            <v/>
          </cell>
          <cell r="M23" t="str">
            <v/>
          </cell>
        </row>
        <row r="24">
          <cell r="A24" t="str">
            <v>M</v>
          </cell>
          <cell r="B24" t="str">
            <v>Abnahme Elektronik</v>
          </cell>
          <cell r="D24">
            <v>38786</v>
          </cell>
          <cell r="E24" t="str">
            <v/>
          </cell>
          <cell r="F24" t="str">
            <v/>
          </cell>
          <cell r="I24" t="str">
            <v/>
          </cell>
          <cell r="L24" t="str">
            <v/>
          </cell>
          <cell r="M24" t="str">
            <v/>
          </cell>
        </row>
        <row r="25">
          <cell r="A25" t="str">
            <v>P</v>
          </cell>
          <cell r="B25" t="str">
            <v>Motor</v>
          </cell>
          <cell r="E25" t="str">
            <v/>
          </cell>
          <cell r="F25" t="str">
            <v/>
          </cell>
          <cell r="I25">
            <v>30000</v>
          </cell>
          <cell r="J25">
            <v>2000</v>
          </cell>
          <cell r="K25">
            <v>28000</v>
          </cell>
          <cell r="L25">
            <v>30000</v>
          </cell>
          <cell r="M25" t="str">
            <v>K</v>
          </cell>
        </row>
        <row r="26">
          <cell r="B26" t="str">
            <v>Lieferantenauswahl</v>
          </cell>
          <cell r="C26">
            <v>38761</v>
          </cell>
          <cell r="D26">
            <v>38764</v>
          </cell>
          <cell r="E26">
            <v>4</v>
          </cell>
          <cell r="F26">
            <v>4</v>
          </cell>
          <cell r="G26" t="str">
            <v>Manuela Bauer</v>
          </cell>
          <cell r="I26" t="str">
            <v/>
          </cell>
          <cell r="L26" t="str">
            <v/>
          </cell>
          <cell r="M26" t="str">
            <v/>
          </cell>
        </row>
        <row r="27">
          <cell r="B27" t="str">
            <v>Motor entwickeln</v>
          </cell>
          <cell r="C27">
            <v>38765</v>
          </cell>
          <cell r="D27">
            <v>38779</v>
          </cell>
          <cell r="E27">
            <v>15</v>
          </cell>
          <cell r="F27">
            <v>11</v>
          </cell>
          <cell r="G27" t="str">
            <v>Jutta Scholz</v>
          </cell>
          <cell r="I27" t="str">
            <v/>
          </cell>
          <cell r="L27" t="str">
            <v/>
          </cell>
          <cell r="M27" t="str">
            <v/>
          </cell>
        </row>
        <row r="28">
          <cell r="B28" t="str">
            <v>Motor fertigen</v>
          </cell>
          <cell r="C28">
            <v>38777</v>
          </cell>
          <cell r="D28">
            <v>38793</v>
          </cell>
          <cell r="E28">
            <v>17</v>
          </cell>
          <cell r="F28">
            <v>13</v>
          </cell>
          <cell r="G28" t="str">
            <v>Herbert Reith</v>
          </cell>
          <cell r="I28" t="str">
            <v/>
          </cell>
          <cell r="L28" t="str">
            <v/>
          </cell>
          <cell r="M28" t="str">
            <v/>
          </cell>
        </row>
        <row r="29">
          <cell r="A29" t="str">
            <v>M</v>
          </cell>
          <cell r="B29" t="str">
            <v>Abnahme Motor</v>
          </cell>
          <cell r="D29">
            <v>38793</v>
          </cell>
          <cell r="E29" t="str">
            <v/>
          </cell>
          <cell r="F29" t="str">
            <v/>
          </cell>
          <cell r="I29" t="str">
            <v/>
          </cell>
          <cell r="L29" t="str">
            <v/>
          </cell>
          <cell r="M29" t="str">
            <v/>
          </cell>
        </row>
        <row r="30">
          <cell r="A30" t="str">
            <v>P</v>
          </cell>
          <cell r="B30" t="str">
            <v>Testphase</v>
          </cell>
          <cell r="E30" t="str">
            <v/>
          </cell>
          <cell r="F30" t="str">
            <v/>
          </cell>
          <cell r="I30">
            <v>14000</v>
          </cell>
          <cell r="J30">
            <v>4000</v>
          </cell>
          <cell r="K30">
            <v>10000</v>
          </cell>
          <cell r="L30">
            <v>14000</v>
          </cell>
          <cell r="M30" t="str">
            <v>K</v>
          </cell>
        </row>
        <row r="31">
          <cell r="B31" t="str">
            <v>Funktionsmuster herstellen</v>
          </cell>
          <cell r="C31">
            <v>38796</v>
          </cell>
          <cell r="D31">
            <v>38800</v>
          </cell>
          <cell r="E31">
            <v>5</v>
          </cell>
          <cell r="F31">
            <v>5</v>
          </cell>
          <cell r="G31" t="str">
            <v>Manuela Bauer</v>
          </cell>
          <cell r="I31" t="str">
            <v/>
          </cell>
          <cell r="L31" t="str">
            <v/>
          </cell>
          <cell r="M31" t="str">
            <v/>
          </cell>
        </row>
        <row r="32">
          <cell r="B32" t="str">
            <v>Funktionsmuster testen</v>
          </cell>
          <cell r="C32">
            <v>38803</v>
          </cell>
          <cell r="D32">
            <v>38807</v>
          </cell>
          <cell r="E32">
            <v>5</v>
          </cell>
          <cell r="F32">
            <v>5</v>
          </cell>
          <cell r="G32" t="str">
            <v>Heinz Kramer</v>
          </cell>
          <cell r="I32" t="str">
            <v/>
          </cell>
          <cell r="L32" t="str">
            <v/>
          </cell>
          <cell r="M32" t="str">
            <v/>
          </cell>
        </row>
        <row r="33">
          <cell r="B33" t="str">
            <v>Werkzeug vorbereiten</v>
          </cell>
          <cell r="C33">
            <v>38803</v>
          </cell>
          <cell r="D33">
            <v>38814</v>
          </cell>
          <cell r="E33">
            <v>12</v>
          </cell>
          <cell r="F33">
            <v>10</v>
          </cell>
          <cell r="G33" t="str">
            <v>Richard Teuber</v>
          </cell>
          <cell r="I33" t="str">
            <v/>
          </cell>
          <cell r="L33" t="str">
            <v/>
          </cell>
          <cell r="M33" t="str">
            <v/>
          </cell>
        </row>
        <row r="34">
          <cell r="B34" t="str">
            <v>Nacharbeit</v>
          </cell>
          <cell r="C34">
            <v>38812</v>
          </cell>
          <cell r="D34">
            <v>38819</v>
          </cell>
          <cell r="E34">
            <v>8</v>
          </cell>
          <cell r="F34">
            <v>6</v>
          </cell>
          <cell r="G34" t="str">
            <v>Herbert Reith</v>
          </cell>
          <cell r="I34" t="str">
            <v/>
          </cell>
          <cell r="L34" t="str">
            <v/>
          </cell>
          <cell r="M34" t="str">
            <v/>
          </cell>
        </row>
        <row r="35">
          <cell r="A35" t="str">
            <v>M</v>
          </cell>
          <cell r="B35" t="str">
            <v>Abschluß Testphase</v>
          </cell>
          <cell r="D35">
            <v>38819</v>
          </cell>
          <cell r="E35" t="str">
            <v/>
          </cell>
          <cell r="F35" t="str">
            <v/>
          </cell>
          <cell r="I35" t="str">
            <v/>
          </cell>
          <cell r="L35" t="str">
            <v/>
          </cell>
          <cell r="M35" t="str">
            <v/>
          </cell>
        </row>
        <row r="36">
          <cell r="A36" t="str">
            <v>P</v>
          </cell>
          <cell r="B36" t="str">
            <v>Nullserienfertigung</v>
          </cell>
          <cell r="E36" t="str">
            <v/>
          </cell>
          <cell r="F36" t="str">
            <v/>
          </cell>
          <cell r="I36">
            <v>54000</v>
          </cell>
          <cell r="J36">
            <v>6000</v>
          </cell>
          <cell r="K36">
            <v>48000</v>
          </cell>
          <cell r="L36">
            <v>54000</v>
          </cell>
          <cell r="M36" t="str">
            <v>K</v>
          </cell>
        </row>
        <row r="37">
          <cell r="B37" t="str">
            <v>Nullserienbesprechung</v>
          </cell>
          <cell r="C37">
            <v>38825</v>
          </cell>
          <cell r="D37">
            <v>38827</v>
          </cell>
          <cell r="E37">
            <v>3</v>
          </cell>
          <cell r="F37">
            <v>3</v>
          </cell>
          <cell r="G37" t="str">
            <v>Herbert Reith</v>
          </cell>
          <cell r="I37" t="str">
            <v/>
          </cell>
          <cell r="L37" t="str">
            <v/>
          </cell>
          <cell r="M37" t="str">
            <v/>
          </cell>
        </row>
        <row r="38">
          <cell r="B38" t="str">
            <v>Nullserie produzieren</v>
          </cell>
          <cell r="C38">
            <v>38828</v>
          </cell>
          <cell r="D38">
            <v>38835</v>
          </cell>
          <cell r="E38">
            <v>8</v>
          </cell>
          <cell r="F38">
            <v>6</v>
          </cell>
          <cell r="G38" t="str">
            <v>Thomas König</v>
          </cell>
          <cell r="I38" t="str">
            <v/>
          </cell>
          <cell r="L38" t="str">
            <v/>
          </cell>
          <cell r="M38" t="str">
            <v/>
          </cell>
        </row>
        <row r="39">
          <cell r="A39" t="str">
            <v>M</v>
          </cell>
          <cell r="B39" t="str">
            <v>Nullserie fertiggestellt</v>
          </cell>
          <cell r="D39">
            <v>38835</v>
          </cell>
        </row>
        <row r="40">
          <cell r="A40" t="str">
            <v>M</v>
          </cell>
          <cell r="B40" t="str">
            <v>Projektende</v>
          </cell>
          <cell r="D40">
            <v>38835</v>
          </cell>
          <cell r="I40" t="str">
            <v/>
          </cell>
          <cell r="L40" t="str">
            <v/>
          </cell>
          <cell r="M40" t="str">
            <v/>
          </cell>
        </row>
      </sheetData>
      <sheetData sheetId="1">
        <row r="1">
          <cell r="A1" t="str">
            <v>Name</v>
          </cell>
        </row>
        <row r="2">
          <cell r="A2" t="str">
            <v>Heinz Kramer</v>
          </cell>
        </row>
        <row r="3">
          <cell r="A3" t="str">
            <v>Günther Wellmann</v>
          </cell>
        </row>
        <row r="4">
          <cell r="A4" t="str">
            <v>Mark Ellmer</v>
          </cell>
        </row>
        <row r="5">
          <cell r="A5" t="str">
            <v>Manuela Bauer</v>
          </cell>
        </row>
        <row r="6">
          <cell r="A6" t="str">
            <v>Richard Teuber</v>
          </cell>
        </row>
        <row r="7">
          <cell r="A7" t="str">
            <v>Jutta Scholz</v>
          </cell>
        </row>
        <row r="8">
          <cell r="A8" t="str">
            <v>Herbert Reith</v>
          </cell>
        </row>
        <row r="9">
          <cell r="A9" t="str">
            <v>Thomas König</v>
          </cell>
        </row>
        <row r="10">
          <cell r="A10" t="str">
            <v>Klaus Angermeier</v>
          </cell>
        </row>
      </sheetData>
      <sheetData sheetId="2">
        <row r="1">
          <cell r="A1" t="str">
            <v>Allgemein</v>
          </cell>
        </row>
        <row r="2">
          <cell r="B2" t="str">
            <v>AirStar Plus</v>
          </cell>
          <cell r="E2">
            <v>38353</v>
          </cell>
        </row>
        <row r="3">
          <cell r="B3">
            <v>38727</v>
          </cell>
          <cell r="E3">
            <v>38358</v>
          </cell>
        </row>
        <row r="4">
          <cell r="B4">
            <v>38835</v>
          </cell>
          <cell r="E4">
            <v>38435</v>
          </cell>
        </row>
        <row r="5">
          <cell r="E5">
            <v>38438</v>
          </cell>
        </row>
        <row r="6">
          <cell r="E6">
            <v>38473</v>
          </cell>
        </row>
        <row r="7">
          <cell r="E7">
            <v>38476</v>
          </cell>
        </row>
        <row r="8">
          <cell r="E8">
            <v>38487</v>
          </cell>
        </row>
        <row r="9">
          <cell r="E9">
            <v>38497</v>
          </cell>
        </row>
        <row r="10">
          <cell r="E10">
            <v>38579</v>
          </cell>
        </row>
        <row r="11">
          <cell r="E11">
            <v>38628</v>
          </cell>
        </row>
        <row r="12">
          <cell r="E12">
            <v>38657</v>
          </cell>
        </row>
        <row r="13">
          <cell r="E13">
            <v>38711</v>
          </cell>
        </row>
        <row r="14">
          <cell r="E14">
            <v>38712</v>
          </cell>
        </row>
        <row r="15">
          <cell r="E15">
            <v>38718</v>
          </cell>
        </row>
        <row r="16">
          <cell r="B16">
            <v>184000</v>
          </cell>
          <cell r="E16">
            <v>38723</v>
          </cell>
        </row>
        <row r="17">
          <cell r="E17">
            <v>38821</v>
          </cell>
        </row>
        <row r="18">
          <cell r="E18">
            <v>38824</v>
          </cell>
        </row>
        <row r="19">
          <cell r="E19">
            <v>38838</v>
          </cell>
        </row>
        <row r="20">
          <cell r="E20">
            <v>38862</v>
          </cell>
        </row>
        <row r="21">
          <cell r="E21">
            <v>38873</v>
          </cell>
        </row>
        <row r="22">
          <cell r="E22">
            <v>38883</v>
          </cell>
        </row>
        <row r="23">
          <cell r="E23">
            <v>38944</v>
          </cell>
        </row>
        <row r="24">
          <cell r="E24">
            <v>38993</v>
          </cell>
        </row>
        <row r="25">
          <cell r="E25">
            <v>39022</v>
          </cell>
        </row>
        <row r="26">
          <cell r="E26">
            <v>39076</v>
          </cell>
        </row>
        <row r="27">
          <cell r="E27">
            <v>39077</v>
          </cell>
        </row>
      </sheetData>
      <sheetData sheetId="3">
        <row r="1">
          <cell r="B1" t="str">
            <v>Personalkosten</v>
          </cell>
          <cell r="C1" t="str">
            <v>Materialkosten</v>
          </cell>
          <cell r="D1" t="str">
            <v>Summe</v>
          </cell>
        </row>
        <row r="2">
          <cell r="A2" t="str">
            <v>Design</v>
          </cell>
          <cell r="B2">
            <v>12000</v>
          </cell>
          <cell r="C2">
            <v>4000</v>
          </cell>
          <cell r="D2">
            <v>16000</v>
          </cell>
        </row>
        <row r="3">
          <cell r="A3" t="str">
            <v>Gehäuse</v>
          </cell>
          <cell r="B3">
            <v>12000</v>
          </cell>
          <cell r="C3">
            <v>16000</v>
          </cell>
          <cell r="D3">
            <v>28000</v>
          </cell>
        </row>
        <row r="4">
          <cell r="A4" t="str">
            <v>Elektronik</v>
          </cell>
          <cell r="B4">
            <v>21000</v>
          </cell>
          <cell r="C4">
            <v>21000</v>
          </cell>
          <cell r="D4">
            <v>42000</v>
          </cell>
        </row>
        <row r="5">
          <cell r="A5" t="str">
            <v>Motor</v>
          </cell>
          <cell r="B5">
            <v>15000</v>
          </cell>
          <cell r="C5">
            <v>15000</v>
          </cell>
          <cell r="D5">
            <v>30000</v>
          </cell>
        </row>
        <row r="6">
          <cell r="A6" t="str">
            <v>Testphase</v>
          </cell>
          <cell r="B6">
            <v>12000</v>
          </cell>
          <cell r="C6">
            <v>2000</v>
          </cell>
          <cell r="D6">
            <v>14000</v>
          </cell>
        </row>
        <row r="7">
          <cell r="A7" t="str">
            <v>Nullserienfertigung</v>
          </cell>
          <cell r="B7">
            <v>12000</v>
          </cell>
          <cell r="C7">
            <v>42000</v>
          </cell>
          <cell r="D7">
            <v>54000</v>
          </cell>
        </row>
      </sheetData>
      <sheetData sheetId="4"/>
      <sheetData sheetId="5"/>
    </sheetDataSet>
  </externalBook>
</externalLink>
</file>

<file path=xl/tables/table1.xml><?xml version="1.0" encoding="utf-8"?>
<table xmlns="http://schemas.openxmlformats.org/spreadsheetml/2006/main" id="2" name="Tabelle13" displayName="Tabelle13" ref="A1:G5" headerRowCellStyle="Gut" dataCellStyle="Standard" totalsRowCellStyle="Standard">
  <tableColumns count="7">
    <tableColumn id="1" name=" " totalsRowLabel="Ergebnis" dataCellStyle="Standard"/>
    <tableColumn id="2" name="Jan" totalsRowFunction="sum" dataCellStyle="Standard"/>
    <tableColumn id="3" name="Feb" totalsRowFunction="sum" dataCellStyle="Standard"/>
    <tableColumn id="4" name="Mrz" totalsRowFunction="sum" dataCellStyle="Standard"/>
    <tableColumn id="5" name="Apr" totalsRowFunction="sum" dataCellStyle="Standard"/>
    <tableColumn id="6" name="Mai" totalsRowFunction="sum" dataCellStyle="Standard"/>
    <tableColumn id="7" name="Jun" totalsRowFunction="sum" dataCellStyle="Standard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"/>
  <sheetViews>
    <sheetView zoomScale="115" zoomScaleNormal="115" workbookViewId="0">
      <selection activeCell="M12" sqref="M12"/>
    </sheetView>
  </sheetViews>
  <sheetFormatPr baseColWidth="10" defaultRowHeight="15" x14ac:dyDescent="0.25"/>
  <cols>
    <col min="1" max="1" width="11.140625" customWidth="1"/>
    <col min="2" max="2" width="3.85546875" customWidth="1"/>
    <col min="3" max="4" width="4.28515625" customWidth="1"/>
    <col min="5" max="5" width="4.42578125" customWidth="1"/>
    <col min="6" max="6" width="4.140625" customWidth="1"/>
    <col min="7" max="7" width="4.42578125" customWidth="1"/>
    <col min="8" max="8" width="20.7109375" customWidth="1"/>
  </cols>
  <sheetData>
    <row r="1" spans="1:7" x14ac:dyDescent="0.25">
      <c r="A1" s="43" t="s">
        <v>7</v>
      </c>
      <c r="B1" s="43" t="s">
        <v>1</v>
      </c>
      <c r="C1" s="43" t="s">
        <v>2</v>
      </c>
      <c r="D1" s="43" t="s">
        <v>3</v>
      </c>
      <c r="E1" s="43" t="s">
        <v>4</v>
      </c>
      <c r="F1" s="43" t="s">
        <v>5</v>
      </c>
      <c r="G1" s="43" t="s">
        <v>6</v>
      </c>
    </row>
    <row r="2" spans="1:7" x14ac:dyDescent="0.25">
      <c r="A2" t="s">
        <v>69</v>
      </c>
      <c r="B2">
        <v>12</v>
      </c>
      <c r="C2">
        <v>36</v>
      </c>
      <c r="D2">
        <v>-10</v>
      </c>
      <c r="E2">
        <v>44</v>
      </c>
      <c r="F2">
        <v>46</v>
      </c>
      <c r="G2">
        <v>48</v>
      </c>
    </row>
    <row r="3" spans="1:7" x14ac:dyDescent="0.25">
      <c r="A3" t="s">
        <v>70</v>
      </c>
      <c r="B3">
        <v>15</v>
      </c>
      <c r="C3">
        <v>55</v>
      </c>
      <c r="D3">
        <v>-23</v>
      </c>
      <c r="E3">
        <v>61</v>
      </c>
      <c r="F3">
        <v>65</v>
      </c>
      <c r="G3">
        <v>56</v>
      </c>
    </row>
    <row r="4" spans="1:7" x14ac:dyDescent="0.25">
      <c r="A4" t="s">
        <v>71</v>
      </c>
      <c r="B4">
        <v>61</v>
      </c>
      <c r="C4">
        <v>80</v>
      </c>
      <c r="D4">
        <v>65</v>
      </c>
      <c r="E4">
        <v>75</v>
      </c>
      <c r="F4">
        <v>80</v>
      </c>
      <c r="G4">
        <v>90</v>
      </c>
    </row>
    <row r="5" spans="1:7" x14ac:dyDescent="0.25">
      <c r="A5" t="s">
        <v>72</v>
      </c>
      <c r="B5">
        <v>85</v>
      </c>
      <c r="C5">
        <v>60</v>
      </c>
      <c r="D5">
        <v>55</v>
      </c>
      <c r="E5">
        <v>60</v>
      </c>
      <c r="F5">
        <v>60</v>
      </c>
      <c r="G5">
        <v>55</v>
      </c>
    </row>
  </sheetData>
  <pageMargins left="0.7" right="0.7" top="0.78740157499999996" bottom="0.78740157499999996" header="0.3" footer="0.3"/>
  <pageSetup paperSize="9" orientation="portrait" horizontalDpi="200" verticalDpi="200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first="1" last="1">
          <x14:colorSeries theme="5" tint="-0.249977111117893"/>
          <x14:colorNegative theme="6"/>
          <x14:colorAxis rgb="FF000000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Umsatz!$B$2:$G$2</xm:f>
              <xm:sqref>H2</xm:sqref>
            </x14:sparkline>
            <x14:sparkline>
              <xm:f>Umsatz!$B$3:$G$3</xm:f>
              <xm:sqref>H3</xm:sqref>
            </x14:sparkline>
            <x14:sparkline>
              <xm:f>Umsatz!$B$4:$G$4</xm:f>
              <xm:sqref>H4</xm:sqref>
            </x14:sparkline>
            <x14:sparkline>
              <xm:f>Umsatz!$B$5:$G$5</xm:f>
              <xm:sqref>H5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T7"/>
  <sheetViews>
    <sheetView tabSelected="1" workbookViewId="0">
      <selection activeCell="X23" sqref="X22:X23"/>
    </sheetView>
  </sheetViews>
  <sheetFormatPr baseColWidth="10" defaultRowHeight="15" outlineLevelCol="1" x14ac:dyDescent="0.25"/>
  <cols>
    <col min="1" max="1" width="14.85546875" customWidth="1"/>
    <col min="2" max="2" width="3.85546875" customWidth="1" outlineLevel="1"/>
    <col min="3" max="4" width="4.28515625" customWidth="1" outlineLevel="1"/>
    <col min="5" max="5" width="4.140625" customWidth="1" outlineLevel="1"/>
    <col min="6" max="6" width="4.28515625" customWidth="1" outlineLevel="1"/>
    <col min="7" max="7" width="4" customWidth="1" outlineLevel="1"/>
    <col min="8" max="8" width="3.42578125" customWidth="1" outlineLevel="1"/>
    <col min="9" max="9" width="4.42578125" customWidth="1" outlineLevel="1"/>
    <col min="10" max="10" width="4.28515625" customWidth="1" outlineLevel="1"/>
    <col min="11" max="11" width="4.140625" customWidth="1" outlineLevel="1"/>
    <col min="12" max="12" width="4.5703125" customWidth="1" outlineLevel="1"/>
    <col min="13" max="13" width="4.28515625" customWidth="1" outlineLevel="1"/>
    <col min="14" max="14" width="8.5703125" customWidth="1"/>
    <col min="15" max="15" width="30.140625" customWidth="1"/>
    <col min="21" max="21" width="16" customWidth="1"/>
  </cols>
  <sheetData>
    <row r="2" spans="1:20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62</v>
      </c>
    </row>
    <row r="3" spans="1:20" x14ac:dyDescent="0.25">
      <c r="A3" s="41" t="s">
        <v>0</v>
      </c>
      <c r="B3" s="42">
        <v>24</v>
      </c>
      <c r="C3" s="42">
        <v>42</v>
      </c>
      <c r="D3" s="42">
        <v>60</v>
      </c>
      <c r="E3" s="42">
        <v>50</v>
      </c>
      <c r="F3" s="42">
        <v>58</v>
      </c>
      <c r="G3" s="42">
        <v>90</v>
      </c>
      <c r="H3" s="42">
        <v>60</v>
      </c>
      <c r="I3" s="42">
        <v>36</v>
      </c>
      <c r="J3" s="42">
        <v>50</v>
      </c>
      <c r="K3" s="42">
        <v>32</v>
      </c>
      <c r="L3" s="42">
        <v>38</v>
      </c>
      <c r="M3" s="42">
        <v>52</v>
      </c>
      <c r="N3" s="42">
        <f>SUM(B3:M3)</f>
        <v>592</v>
      </c>
    </row>
    <row r="4" spans="1:20" x14ac:dyDescent="0.25">
      <c r="A4" s="41" t="s">
        <v>61</v>
      </c>
      <c r="B4" s="42">
        <v>30</v>
      </c>
      <c r="C4" s="42">
        <v>44</v>
      </c>
      <c r="D4" s="42">
        <v>60</v>
      </c>
      <c r="E4" s="42">
        <v>50</v>
      </c>
      <c r="F4" s="42">
        <v>36</v>
      </c>
      <c r="G4" s="42">
        <v>24</v>
      </c>
      <c r="H4" s="42">
        <v>30</v>
      </c>
      <c r="I4" s="42">
        <v>38</v>
      </c>
      <c r="J4" s="42">
        <v>46</v>
      </c>
      <c r="K4" s="42">
        <v>38</v>
      </c>
      <c r="L4" s="42">
        <v>42</v>
      </c>
      <c r="M4" s="42">
        <v>50</v>
      </c>
      <c r="N4" s="42">
        <f t="shared" ref="N4:N5" si="0">SUM(B4:M4)</f>
        <v>488</v>
      </c>
      <c r="R4" t="s">
        <v>66</v>
      </c>
      <c r="S4" t="s">
        <v>67</v>
      </c>
      <c r="T4" t="s">
        <v>68</v>
      </c>
    </row>
    <row r="5" spans="1:20" x14ac:dyDescent="0.25">
      <c r="A5" s="41" t="s">
        <v>15</v>
      </c>
      <c r="B5" s="42">
        <v>32</v>
      </c>
      <c r="C5" s="42">
        <v>52</v>
      </c>
      <c r="D5" s="42">
        <v>64</v>
      </c>
      <c r="E5" s="42">
        <v>52</v>
      </c>
      <c r="F5" s="42">
        <v>38</v>
      </c>
      <c r="G5" s="42">
        <v>32</v>
      </c>
      <c r="H5" s="42">
        <v>26</v>
      </c>
      <c r="I5" s="42">
        <v>40</v>
      </c>
      <c r="J5" s="42">
        <v>90</v>
      </c>
      <c r="K5" s="42">
        <v>46</v>
      </c>
      <c r="L5" s="42">
        <v>50</v>
      </c>
      <c r="M5" s="42">
        <v>60</v>
      </c>
      <c r="N5" s="42">
        <f t="shared" si="0"/>
        <v>582</v>
      </c>
      <c r="Q5" t="s">
        <v>63</v>
      </c>
      <c r="R5">
        <v>1200</v>
      </c>
      <c r="S5">
        <v>1500</v>
      </c>
      <c r="T5">
        <v>2000</v>
      </c>
    </row>
    <row r="6" spans="1:20" x14ac:dyDescent="0.25">
      <c r="Q6" t="s">
        <v>65</v>
      </c>
      <c r="R6">
        <v>1500</v>
      </c>
      <c r="S6">
        <v>1600</v>
      </c>
      <c r="T6">
        <v>2500</v>
      </c>
    </row>
    <row r="7" spans="1:20" x14ac:dyDescent="0.25">
      <c r="Q7" t="s">
        <v>64</v>
      </c>
      <c r="R7">
        <v>5000</v>
      </c>
      <c r="S7">
        <v>1800</v>
      </c>
      <c r="T7">
        <v>3000</v>
      </c>
    </row>
  </sheetData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first="1" last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Umsätze!R5:T5</xm:f>
              <xm:sqref>U5</xm:sqref>
            </x14:sparkline>
            <x14:sparkline>
              <xm:f>Umsätze!R6:T6</xm:f>
              <xm:sqref>U6</xm:sqref>
            </x14:sparkline>
            <x14:sparkline>
              <xm:f>Umsätze!R7:T7</xm:f>
              <xm:sqref>U7</xm:sqref>
            </x14:sparkline>
          </x14:sparklines>
        </x14:sparklineGroup>
        <x14:sparklineGroup lineWeight="1.5" displayEmptyCellsAs="gap" markers="1" high="1" low="1" first="1" last="1" negative="1" displayXAxis="1" displayHidden="1">
          <x14:colorSeries rgb="FF5F5F5F"/>
          <x14:colorNegative rgb="FFFFB620"/>
          <x14:colorAxis rgb="FF000000"/>
          <x14:colorMarkers theme="1"/>
          <x14:colorFirst rgb="FF5687C2"/>
          <x14:colorLast rgb="FF359CEB"/>
          <x14:colorHigh rgb="FF00B050"/>
          <x14:colorLow rgb="FFFF0000"/>
          <x14:sparklines>
            <x14:sparkline>
              <xm:f>Umsätze!B3:M3</xm:f>
              <xm:sqref>O3</xm:sqref>
            </x14:sparkline>
            <x14:sparkline>
              <xm:f>Umsätze!B4:M4</xm:f>
              <xm:sqref>O4</xm:sqref>
            </x14:sparkline>
            <x14:sparkline>
              <xm:f>Umsätze!B5:M5</xm:f>
              <xm:sqref>O5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5"/>
  <sheetViews>
    <sheetView workbookViewId="0">
      <selection activeCell="C33" sqref="C33"/>
    </sheetView>
  </sheetViews>
  <sheetFormatPr baseColWidth="10" defaultRowHeight="15" outlineLevelCol="1" x14ac:dyDescent="0.25"/>
  <cols>
    <col min="1" max="1" width="15" customWidth="1"/>
    <col min="2" max="2" width="9.42578125" style="4" customWidth="1" outlineLevel="1"/>
    <col min="3" max="3" width="12.7109375" style="4" customWidth="1" outlineLevel="1"/>
    <col min="4" max="5" width="11" style="4" customWidth="1" outlineLevel="1"/>
    <col min="6" max="6" width="11.42578125" style="4"/>
    <col min="7" max="7" width="30.7109375" customWidth="1"/>
  </cols>
  <sheetData>
    <row r="1" spans="1:6" x14ac:dyDescent="0.25">
      <c r="A1" t="s">
        <v>8</v>
      </c>
    </row>
    <row r="2" spans="1:6" x14ac:dyDescent="0.25">
      <c r="B2" s="4" t="s">
        <v>23</v>
      </c>
      <c r="C2" s="4" t="s">
        <v>26</v>
      </c>
      <c r="D2" s="4" t="s">
        <v>24</v>
      </c>
      <c r="E2" s="4" t="s">
        <v>25</v>
      </c>
      <c r="F2" s="4" t="s">
        <v>22</v>
      </c>
    </row>
    <row r="3" spans="1:6" x14ac:dyDescent="0.25">
      <c r="A3" s="5" t="s">
        <v>9</v>
      </c>
      <c r="B3" s="5">
        <v>500</v>
      </c>
      <c r="C3" s="5">
        <v>800</v>
      </c>
      <c r="D3" s="5">
        <v>1700</v>
      </c>
      <c r="E3" s="5">
        <v>600</v>
      </c>
      <c r="F3" s="5">
        <f>SUM(B3:E3)</f>
        <v>3600</v>
      </c>
    </row>
    <row r="4" spans="1:6" x14ac:dyDescent="0.25">
      <c r="A4" s="5" t="s">
        <v>10</v>
      </c>
      <c r="B4" s="5">
        <v>500</v>
      </c>
      <c r="C4" s="5">
        <v>400</v>
      </c>
      <c r="D4" s="5">
        <v>1000</v>
      </c>
      <c r="E4" s="5">
        <v>200</v>
      </c>
      <c r="F4" s="5">
        <f t="shared" ref="F4:F5" si="0">SUM(B4:E4)</f>
        <v>2100</v>
      </c>
    </row>
    <row r="5" spans="1:6" x14ac:dyDescent="0.25">
      <c r="A5" s="5" t="s">
        <v>11</v>
      </c>
      <c r="B5" s="5">
        <v>400</v>
      </c>
      <c r="C5" s="5">
        <v>1000</v>
      </c>
      <c r="D5" s="5">
        <v>2000</v>
      </c>
      <c r="E5" s="5">
        <v>2200</v>
      </c>
      <c r="F5" s="5">
        <f t="shared" si="0"/>
        <v>5600</v>
      </c>
    </row>
  </sheetData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negative="1" displayHidden="1">
          <x14:colorSeries rgb="FF000000"/>
          <x14:colorNegative rgb="FF0070C0"/>
          <x14:colorAxis rgb="FF000000"/>
          <x14:colorMarkers rgb="FF0070C0"/>
          <x14:colorFirst rgb="FF0070C0"/>
          <x14:colorLast rgb="FF0070C0"/>
          <x14:colorHigh rgb="FF00B050"/>
          <x14:colorLow rgb="FFFF0000"/>
          <x14:sparklines>
            <x14:sparkline>
              <xm:f>Produktkosten!B3:E3</xm:f>
              <xm:sqref>G3</xm:sqref>
            </x14:sparkline>
            <x14:sparkline>
              <xm:f>Produktkosten!B4:E4</xm:f>
              <xm:sqref>G4</xm:sqref>
            </x14:sparkline>
            <x14:sparkline>
              <xm:f>Produktkosten!B5:E5</xm:f>
              <xm:sqref>G5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N6"/>
  <sheetViews>
    <sheetView workbookViewId="0"/>
  </sheetViews>
  <sheetFormatPr baseColWidth="10" defaultRowHeight="15" outlineLevelCol="1" x14ac:dyDescent="0.25"/>
  <cols>
    <col min="2" max="13" width="5.85546875" style="6" customWidth="1" outlineLevel="1"/>
    <col min="14" max="14" width="13.7109375" customWidth="1"/>
    <col min="15" max="15" width="31" customWidth="1"/>
  </cols>
  <sheetData>
    <row r="2" spans="1:14" x14ac:dyDescent="0.25"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20</v>
      </c>
      <c r="M2" s="6" t="s">
        <v>21</v>
      </c>
      <c r="N2" s="6" t="s">
        <v>12</v>
      </c>
    </row>
    <row r="3" spans="1:14" x14ac:dyDescent="0.25">
      <c r="A3" s="7" t="s">
        <v>13</v>
      </c>
      <c r="B3" s="8">
        <v>-23.2</v>
      </c>
      <c r="C3" s="8">
        <v>-21.4</v>
      </c>
      <c r="D3" s="8">
        <v>-12.6</v>
      </c>
      <c r="E3" s="8">
        <v>-3.2</v>
      </c>
      <c r="F3" s="8">
        <v>6.5</v>
      </c>
      <c r="G3" s="8">
        <v>12.1</v>
      </c>
      <c r="H3" s="8">
        <v>16.2</v>
      </c>
      <c r="I3" s="8">
        <v>14.3</v>
      </c>
      <c r="J3" s="8">
        <v>8.5</v>
      </c>
      <c r="K3" s="8">
        <v>-2.1</v>
      </c>
      <c r="L3" s="8">
        <v>-15.2</v>
      </c>
      <c r="M3" s="8">
        <v>-26.3</v>
      </c>
      <c r="N3" s="8">
        <f>AVERAGE(B3:M3)</f>
        <v>-3.8666666666666658</v>
      </c>
    </row>
    <row r="4" spans="1:14" x14ac:dyDescent="0.25">
      <c r="A4" s="7" t="s">
        <v>0</v>
      </c>
      <c r="B4" s="8">
        <v>-3.2</v>
      </c>
      <c r="C4" s="8">
        <v>2.1</v>
      </c>
      <c r="D4" s="8">
        <v>8.5</v>
      </c>
      <c r="E4" s="8">
        <v>14.6</v>
      </c>
      <c r="F4" s="8">
        <v>16.3</v>
      </c>
      <c r="G4" s="8">
        <v>18.399999999999999</v>
      </c>
      <c r="H4" s="8">
        <v>21.3</v>
      </c>
      <c r="I4" s="8">
        <v>23.5</v>
      </c>
      <c r="J4" s="8">
        <v>17.399999999999999</v>
      </c>
      <c r="K4" s="8">
        <v>12.4</v>
      </c>
      <c r="L4" s="8">
        <v>7.3</v>
      </c>
      <c r="M4" s="8">
        <v>2.1</v>
      </c>
      <c r="N4" s="8">
        <f t="shared" ref="N4:N6" si="0">AVERAGE(B4:M4)</f>
        <v>11.725000000000001</v>
      </c>
    </row>
    <row r="5" spans="1:14" x14ac:dyDescent="0.25">
      <c r="A5" s="7" t="s">
        <v>14</v>
      </c>
      <c r="B5" s="8">
        <v>-2.1</v>
      </c>
      <c r="C5" s="8">
        <v>3.1</v>
      </c>
      <c r="D5" s="8">
        <v>8.6</v>
      </c>
      <c r="E5" s="8">
        <v>14.9</v>
      </c>
      <c r="F5" s="8">
        <v>17.2</v>
      </c>
      <c r="G5" s="8">
        <v>23.4</v>
      </c>
      <c r="H5" s="8">
        <v>19.2</v>
      </c>
      <c r="I5" s="8">
        <v>23.2</v>
      </c>
      <c r="J5" s="8">
        <v>16.7</v>
      </c>
      <c r="K5" s="8">
        <v>13.2</v>
      </c>
      <c r="L5" s="8">
        <v>6.8</v>
      </c>
      <c r="M5" s="8">
        <v>2.2999999999999998</v>
      </c>
      <c r="N5" s="8">
        <f t="shared" si="0"/>
        <v>12.208333333333336</v>
      </c>
    </row>
    <row r="6" spans="1:14" x14ac:dyDescent="0.25">
      <c r="A6" s="7" t="s">
        <v>15</v>
      </c>
      <c r="B6" s="8">
        <v>0</v>
      </c>
      <c r="C6" s="8">
        <v>2.1</v>
      </c>
      <c r="D6" s="8">
        <v>8.6</v>
      </c>
      <c r="E6" s="8">
        <v>14.7</v>
      </c>
      <c r="F6" s="8">
        <v>18.399999999999999</v>
      </c>
      <c r="G6" s="8">
        <v>19.5</v>
      </c>
      <c r="H6" s="8">
        <v>22.5</v>
      </c>
      <c r="I6" s="8">
        <v>24.6</v>
      </c>
      <c r="J6" s="8">
        <v>18.5</v>
      </c>
      <c r="K6" s="8">
        <v>12.6</v>
      </c>
      <c r="L6" s="8">
        <v>7.2</v>
      </c>
      <c r="M6" s="8">
        <v>2.1</v>
      </c>
      <c r="N6" s="8">
        <f t="shared" si="0"/>
        <v>12.566666666666665</v>
      </c>
    </row>
  </sheetData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ax="25" manualMin="-25" type="stacked" displayEmptyCellsAs="gap" markers="1" high="1" negative="1" displayHidden="1" minAxisType="custom" maxAxisType="custom">
          <x14:colorSeries rgb="FFFF0000"/>
          <x14:colorNegative rgb="FF0070C0"/>
          <x14:colorAxis rgb="FF000000"/>
          <x14:colorMarkers rgb="FF0070C0"/>
          <x14:colorFirst rgb="FFFFC000"/>
          <x14:colorLast rgb="FFFFC000"/>
          <x14:colorHigh rgb="FFFFFF00"/>
          <x14:colorLow rgb="FF7030A0"/>
          <x14:sparklines>
            <x14:sparkline>
              <xm:f>Temperatur!B3:M3</xm:f>
              <xm:sqref>O3</xm:sqref>
            </x14:sparkline>
            <x14:sparkline>
              <xm:f>Temperatur!B4:M4</xm:f>
              <xm:sqref>O4</xm:sqref>
            </x14:sparkline>
            <x14:sparkline>
              <xm:f>Temperatur!B5:M5</xm:f>
              <xm:sqref>O5</xm:sqref>
            </x14:sparkline>
            <x14:sparkline>
              <xm:f>Temperatur!B6:M6</xm:f>
              <xm:sqref>O6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Z21"/>
  <sheetViews>
    <sheetView zoomScale="85" zoomScaleNormal="85" workbookViewId="0"/>
  </sheetViews>
  <sheetFormatPr baseColWidth="10" defaultRowHeight="15" outlineLevelCol="1" x14ac:dyDescent="0.25"/>
  <cols>
    <col min="1" max="1" width="10" customWidth="1"/>
    <col min="2" max="2" width="5.42578125" customWidth="1" outlineLevel="1"/>
    <col min="3" max="25" width="5.7109375" bestFit="1" customWidth="1" outlineLevel="1"/>
    <col min="26" max="26" width="9" customWidth="1"/>
    <col min="27" max="27" width="28.85546875" customWidth="1"/>
  </cols>
  <sheetData>
    <row r="1" spans="1:26" x14ac:dyDescent="0.25">
      <c r="A1" s="2">
        <v>2016</v>
      </c>
    </row>
    <row r="2" spans="1:26" x14ac:dyDescent="0.25">
      <c r="B2" t="s">
        <v>34</v>
      </c>
    </row>
    <row r="3" spans="1:26" x14ac:dyDescent="0.25">
      <c r="B3" s="10">
        <v>0</v>
      </c>
      <c r="C3" s="10">
        <v>4.1666666666666664E-2</v>
      </c>
      <c r="D3" s="10">
        <v>8.3333333333333301E-2</v>
      </c>
      <c r="E3" s="10">
        <v>0.125</v>
      </c>
      <c r="F3" s="10">
        <v>0.16666666666666699</v>
      </c>
      <c r="G3" s="10">
        <v>0.20833333333333301</v>
      </c>
      <c r="H3" s="10">
        <v>0.25</v>
      </c>
      <c r="I3" s="10">
        <v>0.29166666666666702</v>
      </c>
      <c r="J3" s="10">
        <v>0.33333333333333298</v>
      </c>
      <c r="K3" s="10">
        <v>0.375</v>
      </c>
      <c r="L3" s="10">
        <v>0.41666666666666702</v>
      </c>
      <c r="M3" s="10">
        <v>0.45833333333333298</v>
      </c>
      <c r="N3" s="10">
        <v>0.5</v>
      </c>
      <c r="O3" s="10">
        <v>0.54166666666666696</v>
      </c>
      <c r="P3" s="10">
        <v>0.58333333333333304</v>
      </c>
      <c r="Q3" s="10">
        <v>0.625</v>
      </c>
      <c r="R3" s="10">
        <v>0.66666666666666696</v>
      </c>
      <c r="S3" s="10">
        <v>0.70833333333333304</v>
      </c>
      <c r="T3" s="10">
        <v>0.75</v>
      </c>
      <c r="U3" s="10">
        <v>0.79166666666666696</v>
      </c>
      <c r="V3" s="10">
        <v>0.83333333333333304</v>
      </c>
      <c r="W3" s="10">
        <v>0.875</v>
      </c>
      <c r="X3" s="10">
        <v>0.91666666666666696</v>
      </c>
      <c r="Y3" s="10">
        <v>0.95833333333333304</v>
      </c>
      <c r="Z3" s="10" t="s">
        <v>27</v>
      </c>
    </row>
    <row r="4" spans="1:26" x14ac:dyDescent="0.25">
      <c r="A4" s="9">
        <f>DATE($A$1,1,ROW()-3)</f>
        <v>42370</v>
      </c>
      <c r="B4">
        <v>12</v>
      </c>
      <c r="C4">
        <v>5</v>
      </c>
      <c r="D4">
        <v>3</v>
      </c>
      <c r="E4">
        <v>-1</v>
      </c>
      <c r="F4">
        <v>-2</v>
      </c>
      <c r="G4">
        <v>12</v>
      </c>
      <c r="H4">
        <v>-1</v>
      </c>
      <c r="I4">
        <v>7</v>
      </c>
      <c r="J4">
        <v>6</v>
      </c>
      <c r="K4">
        <v>1</v>
      </c>
      <c r="L4">
        <v>3</v>
      </c>
      <c r="M4">
        <v>10</v>
      </c>
      <c r="N4">
        <v>10</v>
      </c>
      <c r="O4">
        <v>11</v>
      </c>
      <c r="P4">
        <v>7</v>
      </c>
      <c r="Q4">
        <v>3</v>
      </c>
      <c r="R4">
        <v>8</v>
      </c>
      <c r="S4">
        <v>-3</v>
      </c>
      <c r="T4">
        <v>6</v>
      </c>
      <c r="U4">
        <v>6</v>
      </c>
      <c r="V4">
        <v>12</v>
      </c>
      <c r="W4">
        <v>11</v>
      </c>
      <c r="X4">
        <v>8</v>
      </c>
      <c r="Y4">
        <v>10</v>
      </c>
      <c r="Z4" s="11">
        <f t="shared" ref="Z4:Z13" si="0">AVERAGE(B4:Y4)</f>
        <v>6</v>
      </c>
    </row>
    <row r="5" spans="1:26" x14ac:dyDescent="0.25">
      <c r="A5" s="9">
        <f t="shared" ref="A5:A13" si="1">DATE($A$1,1,ROW()-3)</f>
        <v>42371</v>
      </c>
      <c r="B5">
        <v>3</v>
      </c>
      <c r="C5">
        <v>11</v>
      </c>
      <c r="D5">
        <v>-1</v>
      </c>
      <c r="E5">
        <v>1</v>
      </c>
      <c r="F5">
        <v>10</v>
      </c>
      <c r="G5">
        <v>11</v>
      </c>
      <c r="H5">
        <v>-3</v>
      </c>
      <c r="I5">
        <v>-1</v>
      </c>
      <c r="J5">
        <v>12</v>
      </c>
      <c r="K5">
        <v>12</v>
      </c>
      <c r="L5">
        <v>-2</v>
      </c>
      <c r="M5">
        <v>9</v>
      </c>
      <c r="N5">
        <v>8</v>
      </c>
      <c r="O5">
        <v>2</v>
      </c>
      <c r="P5">
        <v>12</v>
      </c>
      <c r="Q5">
        <v>7</v>
      </c>
      <c r="R5">
        <v>9</v>
      </c>
      <c r="S5">
        <v>6</v>
      </c>
      <c r="T5">
        <v>6</v>
      </c>
      <c r="U5">
        <v>1</v>
      </c>
      <c r="V5">
        <v>-2</v>
      </c>
      <c r="W5">
        <v>4</v>
      </c>
      <c r="X5">
        <v>10</v>
      </c>
      <c r="Y5">
        <v>3</v>
      </c>
      <c r="Z5" s="11">
        <f t="shared" si="0"/>
        <v>5.333333333333333</v>
      </c>
    </row>
    <row r="6" spans="1:26" x14ac:dyDescent="0.25">
      <c r="A6" s="9">
        <f t="shared" si="1"/>
        <v>42372</v>
      </c>
      <c r="B6">
        <v>8</v>
      </c>
      <c r="C6">
        <v>-2</v>
      </c>
      <c r="D6">
        <v>2</v>
      </c>
      <c r="E6">
        <v>0</v>
      </c>
      <c r="F6">
        <v>3</v>
      </c>
      <c r="G6">
        <v>5</v>
      </c>
      <c r="H6">
        <v>0</v>
      </c>
      <c r="I6">
        <v>6</v>
      </c>
      <c r="J6">
        <v>8</v>
      </c>
      <c r="K6">
        <v>3</v>
      </c>
      <c r="L6">
        <v>8</v>
      </c>
      <c r="M6">
        <v>8</v>
      </c>
      <c r="N6">
        <v>12</v>
      </c>
      <c r="O6">
        <v>7</v>
      </c>
      <c r="P6">
        <v>2</v>
      </c>
      <c r="Q6">
        <v>3</v>
      </c>
      <c r="R6">
        <v>8</v>
      </c>
      <c r="S6">
        <v>9</v>
      </c>
      <c r="T6">
        <v>7</v>
      </c>
      <c r="U6">
        <v>11</v>
      </c>
      <c r="V6">
        <v>2</v>
      </c>
      <c r="W6">
        <v>4</v>
      </c>
      <c r="X6">
        <v>6</v>
      </c>
      <c r="Y6">
        <v>7</v>
      </c>
      <c r="Z6" s="11">
        <f t="shared" si="0"/>
        <v>5.291666666666667</v>
      </c>
    </row>
    <row r="7" spans="1:26" x14ac:dyDescent="0.25">
      <c r="A7" s="9">
        <f t="shared" si="1"/>
        <v>42373</v>
      </c>
      <c r="B7">
        <v>-1</v>
      </c>
      <c r="C7">
        <v>-3</v>
      </c>
      <c r="D7">
        <v>1</v>
      </c>
      <c r="E7">
        <v>-3</v>
      </c>
      <c r="F7">
        <v>4</v>
      </c>
      <c r="G7">
        <v>3</v>
      </c>
      <c r="H7">
        <v>1</v>
      </c>
      <c r="I7">
        <v>-2</v>
      </c>
      <c r="J7">
        <v>11</v>
      </c>
      <c r="K7">
        <v>8</v>
      </c>
      <c r="L7">
        <v>9</v>
      </c>
      <c r="M7">
        <v>7</v>
      </c>
      <c r="N7">
        <v>11</v>
      </c>
      <c r="O7">
        <v>6</v>
      </c>
      <c r="P7">
        <v>9</v>
      </c>
      <c r="Q7">
        <v>5</v>
      </c>
      <c r="R7">
        <v>7</v>
      </c>
      <c r="S7">
        <v>1</v>
      </c>
      <c r="T7">
        <v>-2</v>
      </c>
      <c r="U7">
        <v>12</v>
      </c>
      <c r="V7">
        <v>4</v>
      </c>
      <c r="W7">
        <v>10</v>
      </c>
      <c r="X7">
        <v>0</v>
      </c>
      <c r="Y7">
        <v>1</v>
      </c>
      <c r="Z7" s="11">
        <f t="shared" si="0"/>
        <v>4.125</v>
      </c>
    </row>
    <row r="8" spans="1:26" x14ac:dyDescent="0.25">
      <c r="A8" s="9">
        <f t="shared" si="1"/>
        <v>42374</v>
      </c>
      <c r="B8">
        <v>-2</v>
      </c>
      <c r="C8">
        <v>11</v>
      </c>
      <c r="D8">
        <v>9</v>
      </c>
      <c r="E8">
        <v>11</v>
      </c>
      <c r="F8">
        <v>7</v>
      </c>
      <c r="G8">
        <v>6</v>
      </c>
      <c r="H8">
        <v>4</v>
      </c>
      <c r="I8">
        <v>-3</v>
      </c>
      <c r="J8">
        <v>8</v>
      </c>
      <c r="K8">
        <v>-3</v>
      </c>
      <c r="L8">
        <v>4</v>
      </c>
      <c r="M8">
        <v>0</v>
      </c>
      <c r="N8">
        <v>10</v>
      </c>
      <c r="O8">
        <v>5</v>
      </c>
      <c r="P8">
        <v>10</v>
      </c>
      <c r="Q8">
        <v>12</v>
      </c>
      <c r="R8">
        <v>5</v>
      </c>
      <c r="S8">
        <v>-2</v>
      </c>
      <c r="T8">
        <v>2</v>
      </c>
      <c r="U8">
        <v>3</v>
      </c>
      <c r="V8">
        <v>3</v>
      </c>
      <c r="W8">
        <v>10</v>
      </c>
      <c r="X8">
        <v>2</v>
      </c>
      <c r="Y8">
        <v>-2</v>
      </c>
      <c r="Z8" s="11">
        <f t="shared" si="0"/>
        <v>4.583333333333333</v>
      </c>
    </row>
    <row r="9" spans="1:26" x14ac:dyDescent="0.25">
      <c r="A9" s="9">
        <f t="shared" si="1"/>
        <v>42375</v>
      </c>
      <c r="B9">
        <v>-3</v>
      </c>
      <c r="C9">
        <v>8</v>
      </c>
      <c r="D9">
        <v>10</v>
      </c>
      <c r="E9">
        <v>6</v>
      </c>
      <c r="F9">
        <v>-1</v>
      </c>
      <c r="G9">
        <v>8</v>
      </c>
      <c r="H9">
        <v>9</v>
      </c>
      <c r="I9">
        <v>-3</v>
      </c>
      <c r="J9">
        <v>1</v>
      </c>
      <c r="K9">
        <v>11</v>
      </c>
      <c r="L9">
        <v>6</v>
      </c>
      <c r="M9">
        <v>-1</v>
      </c>
      <c r="N9">
        <v>-2</v>
      </c>
      <c r="O9">
        <v>4</v>
      </c>
      <c r="P9">
        <v>12</v>
      </c>
      <c r="Q9">
        <v>4</v>
      </c>
      <c r="R9">
        <v>7</v>
      </c>
      <c r="S9">
        <v>12</v>
      </c>
      <c r="T9">
        <v>3</v>
      </c>
      <c r="U9">
        <v>12</v>
      </c>
      <c r="V9">
        <v>10</v>
      </c>
      <c r="W9">
        <v>-3</v>
      </c>
      <c r="X9">
        <v>7</v>
      </c>
      <c r="Y9">
        <v>11</v>
      </c>
      <c r="Z9" s="11">
        <f t="shared" si="0"/>
        <v>5.333333333333333</v>
      </c>
    </row>
    <row r="10" spans="1:26" x14ac:dyDescent="0.25">
      <c r="A10" s="9">
        <f t="shared" si="1"/>
        <v>42376</v>
      </c>
      <c r="B10">
        <v>6</v>
      </c>
      <c r="C10">
        <v>6</v>
      </c>
      <c r="D10">
        <v>-2</v>
      </c>
      <c r="E10">
        <v>9</v>
      </c>
      <c r="F10">
        <v>0</v>
      </c>
      <c r="G10">
        <v>9</v>
      </c>
      <c r="H10">
        <v>4</v>
      </c>
      <c r="I10">
        <v>9</v>
      </c>
      <c r="J10">
        <v>0</v>
      </c>
      <c r="K10">
        <v>-3</v>
      </c>
      <c r="L10">
        <v>7</v>
      </c>
      <c r="M10">
        <v>-1</v>
      </c>
      <c r="N10">
        <v>12</v>
      </c>
      <c r="O10">
        <v>8</v>
      </c>
      <c r="P10">
        <v>7</v>
      </c>
      <c r="Q10">
        <v>0</v>
      </c>
      <c r="R10">
        <v>-3</v>
      </c>
      <c r="S10">
        <v>6</v>
      </c>
      <c r="T10">
        <v>12</v>
      </c>
      <c r="U10">
        <v>9</v>
      </c>
      <c r="V10">
        <v>2</v>
      </c>
      <c r="W10">
        <v>2</v>
      </c>
      <c r="X10">
        <v>1</v>
      </c>
      <c r="Y10">
        <v>5</v>
      </c>
      <c r="Z10" s="11">
        <f t="shared" si="0"/>
        <v>4.375</v>
      </c>
    </row>
    <row r="11" spans="1:26" x14ac:dyDescent="0.25">
      <c r="A11" s="9">
        <f t="shared" si="1"/>
        <v>42377</v>
      </c>
      <c r="B11">
        <v>6</v>
      </c>
      <c r="C11">
        <v>3</v>
      </c>
      <c r="D11">
        <v>10</v>
      </c>
      <c r="E11">
        <v>7</v>
      </c>
      <c r="F11">
        <v>7</v>
      </c>
      <c r="G11">
        <v>11</v>
      </c>
      <c r="H11">
        <v>5</v>
      </c>
      <c r="I11">
        <v>4</v>
      </c>
      <c r="J11">
        <v>4</v>
      </c>
      <c r="K11">
        <v>9</v>
      </c>
      <c r="L11">
        <v>7</v>
      </c>
      <c r="M11">
        <v>-2</v>
      </c>
      <c r="N11">
        <v>12</v>
      </c>
      <c r="O11">
        <v>12</v>
      </c>
      <c r="P11">
        <v>-1</v>
      </c>
      <c r="Q11">
        <v>10</v>
      </c>
      <c r="R11">
        <v>5</v>
      </c>
      <c r="S11">
        <v>1</v>
      </c>
      <c r="T11">
        <v>2</v>
      </c>
      <c r="U11">
        <v>11</v>
      </c>
      <c r="V11">
        <v>-3</v>
      </c>
      <c r="W11">
        <v>2</v>
      </c>
      <c r="X11">
        <v>3</v>
      </c>
      <c r="Y11">
        <v>8</v>
      </c>
      <c r="Z11" s="11">
        <f t="shared" si="0"/>
        <v>5.541666666666667</v>
      </c>
    </row>
    <row r="12" spans="1:26" x14ac:dyDescent="0.25">
      <c r="A12" s="9">
        <f t="shared" si="1"/>
        <v>42378</v>
      </c>
      <c r="B12">
        <v>11</v>
      </c>
      <c r="C12">
        <v>5</v>
      </c>
      <c r="D12">
        <v>12</v>
      </c>
      <c r="E12">
        <v>9</v>
      </c>
      <c r="F12">
        <v>0</v>
      </c>
      <c r="G12">
        <v>5</v>
      </c>
      <c r="H12">
        <v>4</v>
      </c>
      <c r="I12">
        <v>11</v>
      </c>
      <c r="J12">
        <v>12</v>
      </c>
      <c r="K12">
        <v>0</v>
      </c>
      <c r="L12">
        <v>-1</v>
      </c>
      <c r="M12">
        <v>6</v>
      </c>
      <c r="N12">
        <v>4</v>
      </c>
      <c r="O12">
        <v>9</v>
      </c>
      <c r="P12">
        <v>0</v>
      </c>
      <c r="Q12">
        <v>5</v>
      </c>
      <c r="R12">
        <v>4</v>
      </c>
      <c r="S12">
        <v>9</v>
      </c>
      <c r="T12">
        <v>8</v>
      </c>
      <c r="U12">
        <v>0</v>
      </c>
      <c r="V12">
        <v>8</v>
      </c>
      <c r="W12">
        <v>2</v>
      </c>
      <c r="X12">
        <v>-1</v>
      </c>
      <c r="Y12">
        <v>7</v>
      </c>
      <c r="Z12" s="11">
        <f t="shared" si="0"/>
        <v>5.375</v>
      </c>
    </row>
    <row r="13" spans="1:26" x14ac:dyDescent="0.25">
      <c r="A13" s="9">
        <f t="shared" si="1"/>
        <v>42379</v>
      </c>
      <c r="B13">
        <v>11</v>
      </c>
      <c r="C13">
        <v>5</v>
      </c>
      <c r="D13">
        <v>-2</v>
      </c>
      <c r="E13">
        <v>5</v>
      </c>
      <c r="F13">
        <v>10</v>
      </c>
      <c r="G13">
        <v>1</v>
      </c>
      <c r="H13">
        <v>6</v>
      </c>
      <c r="I13">
        <v>12</v>
      </c>
      <c r="J13">
        <v>8</v>
      </c>
      <c r="K13">
        <v>3</v>
      </c>
      <c r="L13">
        <v>0</v>
      </c>
      <c r="M13">
        <v>6</v>
      </c>
      <c r="N13">
        <v>-3</v>
      </c>
      <c r="O13">
        <v>7</v>
      </c>
      <c r="P13">
        <v>9</v>
      </c>
      <c r="Q13">
        <v>6</v>
      </c>
      <c r="R13">
        <v>7</v>
      </c>
      <c r="S13">
        <v>2</v>
      </c>
      <c r="T13">
        <v>-1</v>
      </c>
      <c r="U13">
        <v>12</v>
      </c>
      <c r="V13">
        <v>5</v>
      </c>
      <c r="W13">
        <v>8</v>
      </c>
      <c r="X13">
        <v>10</v>
      </c>
      <c r="Y13">
        <v>11</v>
      </c>
      <c r="Z13" s="11">
        <f t="shared" si="0"/>
        <v>5.75</v>
      </c>
    </row>
    <row r="14" spans="1:26" x14ac:dyDescent="0.25">
      <c r="A14" s="9"/>
    </row>
    <row r="15" spans="1:26" x14ac:dyDescent="0.25">
      <c r="A15" s="9"/>
    </row>
    <row r="16" spans="1:26" x14ac:dyDescent="0.25">
      <c r="A16" s="9"/>
    </row>
    <row r="17" spans="1:1" x14ac:dyDescent="0.25">
      <c r="A17" s="9"/>
    </row>
    <row r="18" spans="1:1" x14ac:dyDescent="0.25">
      <c r="A18" s="9"/>
    </row>
    <row r="19" spans="1:1" x14ac:dyDescent="0.25">
      <c r="A19" s="9"/>
    </row>
    <row r="20" spans="1:1" x14ac:dyDescent="0.25">
      <c r="A20" s="9"/>
    </row>
    <row r="21" spans="1:1" x14ac:dyDescent="0.25">
      <c r="A21" s="9"/>
    </row>
  </sheetData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displayHidden="1">
          <x14:colorSeries rgb="FF0070C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Temperaturmessungen!B4:Y4</xm:f>
              <xm:sqref>AA4</xm:sqref>
            </x14:sparkline>
            <x14:sparkline>
              <xm:f>Temperaturmessungen!B5:Y5</xm:f>
              <xm:sqref>AA5</xm:sqref>
            </x14:sparkline>
            <x14:sparkline>
              <xm:f>Temperaturmessungen!B6:Y6</xm:f>
              <xm:sqref>AA6</xm:sqref>
            </x14:sparkline>
            <x14:sparkline>
              <xm:f>Temperaturmessungen!B7:Y7</xm:f>
              <xm:sqref>AA7</xm:sqref>
            </x14:sparkline>
            <x14:sparkline>
              <xm:f>Temperaturmessungen!B8:Y8</xm:f>
              <xm:sqref>AA8</xm:sqref>
            </x14:sparkline>
            <x14:sparkline>
              <xm:f>Temperaturmessungen!B9:Y9</xm:f>
              <xm:sqref>AA9</xm:sqref>
            </x14:sparkline>
            <x14:sparkline>
              <xm:f>Temperaturmessungen!B10:Y10</xm:f>
              <xm:sqref>AA10</xm:sqref>
            </x14:sparkline>
            <x14:sparkline>
              <xm:f>Temperaturmessungen!B11:Y11</xm:f>
              <xm:sqref>AA11</xm:sqref>
            </x14:sparkline>
            <x14:sparkline>
              <xm:f>Temperaturmessungen!B12:Y12</xm:f>
              <xm:sqref>AA12</xm:sqref>
            </x14:sparkline>
            <x14:sparkline>
              <xm:f>Temperaturmessungen!B13:Y13</xm:f>
              <xm:sqref>AA13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7"/>
  <sheetViews>
    <sheetView workbookViewId="0"/>
  </sheetViews>
  <sheetFormatPr baseColWidth="10" defaultRowHeight="15" x14ac:dyDescent="0.25"/>
  <cols>
    <col min="1" max="1" width="10" customWidth="1"/>
    <col min="2" max="2" width="15.140625" customWidth="1"/>
    <col min="3" max="3" width="12" bestFit="1" customWidth="1"/>
    <col min="4" max="4" width="8.42578125" customWidth="1"/>
    <col min="5" max="5" width="4.140625" customWidth="1"/>
    <col min="6" max="6" width="52.140625" customWidth="1"/>
  </cols>
  <sheetData>
    <row r="1" spans="1:6" x14ac:dyDescent="0.25">
      <c r="A1" s="2">
        <v>2016</v>
      </c>
      <c r="C1" t="s">
        <v>32</v>
      </c>
      <c r="D1" s="3">
        <f>SUM($B:$B)</f>
        <v>348000</v>
      </c>
      <c r="F1" s="12" t="s">
        <v>33</v>
      </c>
    </row>
    <row r="2" spans="1:6" ht="32.25" customHeight="1" x14ac:dyDescent="0.25">
      <c r="C2" t="s">
        <v>31</v>
      </c>
      <c r="D2" s="3">
        <f>MEDIAN(B4:B17)</f>
        <v>21000</v>
      </c>
      <c r="F2" s="15" t="s">
        <v>59</v>
      </c>
    </row>
    <row r="3" spans="1:6" ht="45.75" customHeight="1" x14ac:dyDescent="0.25">
      <c r="B3" t="s">
        <v>30</v>
      </c>
      <c r="F3" s="15" t="s">
        <v>59</v>
      </c>
    </row>
    <row r="4" spans="1:6" x14ac:dyDescent="0.25">
      <c r="A4" s="9">
        <f>DATE($A$1,1,ROW()-3)</f>
        <v>42370</v>
      </c>
      <c r="B4" s="3">
        <v>15000</v>
      </c>
    </row>
    <row r="5" spans="1:6" x14ac:dyDescent="0.25">
      <c r="A5" s="9">
        <f t="shared" ref="A5:A17" si="0">DATE($A$1,1,ROW()-3)</f>
        <v>42371</v>
      </c>
      <c r="B5" s="3">
        <v>29000</v>
      </c>
      <c r="D5" s="13"/>
    </row>
    <row r="6" spans="1:6" x14ac:dyDescent="0.25">
      <c r="A6" s="9">
        <f t="shared" si="0"/>
        <v>42372</v>
      </c>
      <c r="B6" s="3">
        <v>35000</v>
      </c>
    </row>
    <row r="7" spans="1:6" x14ac:dyDescent="0.25">
      <c r="A7" s="9">
        <f t="shared" si="0"/>
        <v>42373</v>
      </c>
      <c r="B7" s="3">
        <v>20000</v>
      </c>
    </row>
    <row r="8" spans="1:6" x14ac:dyDescent="0.25">
      <c r="A8" s="9">
        <f t="shared" si="0"/>
        <v>42374</v>
      </c>
      <c r="B8" s="3">
        <v>15000</v>
      </c>
    </row>
    <row r="9" spans="1:6" x14ac:dyDescent="0.25">
      <c r="A9" s="9">
        <f t="shared" si="0"/>
        <v>42375</v>
      </c>
      <c r="B9" s="3">
        <v>14000</v>
      </c>
    </row>
    <row r="10" spans="1:6" x14ac:dyDescent="0.25">
      <c r="A10" s="9">
        <f t="shared" si="0"/>
        <v>42376</v>
      </c>
      <c r="B10" s="3">
        <v>16000</v>
      </c>
    </row>
    <row r="11" spans="1:6" x14ac:dyDescent="0.25">
      <c r="A11" s="9">
        <f t="shared" si="0"/>
        <v>42377</v>
      </c>
      <c r="B11" s="3">
        <v>21000</v>
      </c>
    </row>
    <row r="12" spans="1:6" x14ac:dyDescent="0.25">
      <c r="A12" s="9">
        <f t="shared" si="0"/>
        <v>42378</v>
      </c>
      <c r="B12" s="3">
        <v>36000</v>
      </c>
    </row>
    <row r="13" spans="1:6" x14ac:dyDescent="0.25">
      <c r="A13" s="9">
        <f t="shared" si="0"/>
        <v>42379</v>
      </c>
      <c r="B13" s="3">
        <v>50000</v>
      </c>
    </row>
    <row r="14" spans="1:6" x14ac:dyDescent="0.25">
      <c r="A14" s="9">
        <f t="shared" si="0"/>
        <v>42380</v>
      </c>
      <c r="B14" s="3">
        <v>32000</v>
      </c>
    </row>
    <row r="15" spans="1:6" x14ac:dyDescent="0.25">
      <c r="A15" s="9">
        <f t="shared" si="0"/>
        <v>42381</v>
      </c>
      <c r="B15" s="3">
        <v>19000</v>
      </c>
    </row>
    <row r="16" spans="1:6" x14ac:dyDescent="0.25">
      <c r="A16" s="9">
        <f t="shared" si="0"/>
        <v>42382</v>
      </c>
      <c r="B16" s="3">
        <v>21000</v>
      </c>
    </row>
    <row r="17" spans="1:2" x14ac:dyDescent="0.25">
      <c r="A17" s="9">
        <f t="shared" si="0"/>
        <v>42383</v>
      </c>
      <c r="B17" s="3">
        <v>25000</v>
      </c>
    </row>
  </sheetData>
  <conditionalFormatting sqref="A4:A17">
    <cfRule type="expression" dxfId="5" priority="1">
      <formula>WEEKDAY(A4)=1</formula>
    </cfRule>
    <cfRule type="expression" dxfId="4" priority="2">
      <formula>WEEKDAY(A4)=7</formula>
    </cfRule>
  </conditionalFormatting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arkers="1" high="1" low="1" first="1" last="1" negative="1" displayXAxis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Sparklinebeschriftung!B5:B18</xm:f>
              <xm:sqref>F3</xm:sqref>
            </x14:sparkline>
          </x14:sparklines>
        </x14:sparklineGroup>
        <x14:sparklineGroup displayEmptyCellsAs="gap" markers="1" high="1" low="1" first="1" last="1" negative="1" displayXAxis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Sparklinebeschriftung!B4:B17</xm:f>
              <xm:sqref>F2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"/>
  <sheetViews>
    <sheetView workbookViewId="0">
      <selection activeCell="A6" sqref="A6"/>
    </sheetView>
  </sheetViews>
  <sheetFormatPr baseColWidth="10" defaultRowHeight="15" x14ac:dyDescent="0.25"/>
  <cols>
    <col min="1" max="1" width="9.5703125" customWidth="1"/>
    <col min="2" max="2" width="8.42578125" customWidth="1"/>
    <col min="3" max="3" width="9.28515625" bestFit="1" customWidth="1"/>
    <col min="4" max="4" width="23.140625" customWidth="1"/>
    <col min="5" max="26" width="3.85546875" customWidth="1"/>
  </cols>
  <sheetData>
    <row r="1" spans="1:26" ht="15.75" x14ac:dyDescent="0.25">
      <c r="A1" s="1" t="s">
        <v>29</v>
      </c>
    </row>
    <row r="2" spans="1:26" x14ac:dyDescent="0.25"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x14ac:dyDescent="0.25">
      <c r="B3" t="s">
        <v>22</v>
      </c>
      <c r="C3" t="s">
        <v>28</v>
      </c>
      <c r="E3" s="18">
        <v>40330</v>
      </c>
      <c r="F3" s="18">
        <v>40331</v>
      </c>
      <c r="G3" s="18">
        <v>40332</v>
      </c>
      <c r="H3" s="18">
        <v>40333</v>
      </c>
      <c r="I3" s="18">
        <v>40336</v>
      </c>
      <c r="J3" s="18">
        <v>40337</v>
      </c>
      <c r="K3" s="18">
        <v>40338</v>
      </c>
      <c r="L3" s="18">
        <v>40339</v>
      </c>
      <c r="M3" s="18">
        <v>40340</v>
      </c>
      <c r="N3" s="18">
        <v>40343</v>
      </c>
      <c r="O3" s="18">
        <v>40344</v>
      </c>
      <c r="P3" s="18">
        <v>40345</v>
      </c>
      <c r="Q3" s="18">
        <v>40346</v>
      </c>
      <c r="R3" s="18">
        <v>40347</v>
      </c>
      <c r="S3" s="18">
        <v>40350</v>
      </c>
      <c r="T3" s="18">
        <v>40351</v>
      </c>
      <c r="U3" s="18">
        <v>40352</v>
      </c>
      <c r="V3" s="18">
        <v>40353</v>
      </c>
      <c r="W3" s="18">
        <v>40354</v>
      </c>
      <c r="X3" s="18">
        <v>40357</v>
      </c>
      <c r="Y3" s="18">
        <v>40358</v>
      </c>
      <c r="Z3" s="18">
        <v>40359</v>
      </c>
    </row>
    <row r="4" spans="1:26" x14ac:dyDescent="0.25">
      <c r="E4" s="19">
        <f>DAY(E3)</f>
        <v>1</v>
      </c>
      <c r="F4" s="19">
        <f t="shared" ref="F4:Z4" si="0">DAY(F3)</f>
        <v>2</v>
      </c>
      <c r="G4" s="19">
        <f t="shared" si="0"/>
        <v>3</v>
      </c>
      <c r="H4" s="19">
        <f t="shared" si="0"/>
        <v>4</v>
      </c>
      <c r="I4" s="19">
        <f t="shared" si="0"/>
        <v>7</v>
      </c>
      <c r="J4" s="19">
        <f t="shared" si="0"/>
        <v>8</v>
      </c>
      <c r="K4" s="19">
        <f t="shared" si="0"/>
        <v>9</v>
      </c>
      <c r="L4" s="19">
        <f t="shared" si="0"/>
        <v>10</v>
      </c>
      <c r="M4" s="19">
        <f t="shared" si="0"/>
        <v>11</v>
      </c>
      <c r="N4" s="19">
        <f t="shared" si="0"/>
        <v>14</v>
      </c>
      <c r="O4" s="19">
        <f t="shared" si="0"/>
        <v>15</v>
      </c>
      <c r="P4" s="19">
        <f t="shared" si="0"/>
        <v>16</v>
      </c>
      <c r="Q4" s="19">
        <f t="shared" si="0"/>
        <v>17</v>
      </c>
      <c r="R4" s="19">
        <f t="shared" si="0"/>
        <v>18</v>
      </c>
      <c r="S4" s="19">
        <f t="shared" si="0"/>
        <v>21</v>
      </c>
      <c r="T4" s="19">
        <f t="shared" si="0"/>
        <v>22</v>
      </c>
      <c r="U4" s="19">
        <f t="shared" si="0"/>
        <v>23</v>
      </c>
      <c r="V4" s="19">
        <f t="shared" si="0"/>
        <v>24</v>
      </c>
      <c r="W4" s="19">
        <f t="shared" si="0"/>
        <v>25</v>
      </c>
      <c r="X4" s="19">
        <f t="shared" si="0"/>
        <v>28</v>
      </c>
      <c r="Y4" s="19">
        <f t="shared" si="0"/>
        <v>29</v>
      </c>
      <c r="Z4" s="19">
        <f t="shared" si="0"/>
        <v>30</v>
      </c>
    </row>
    <row r="5" spans="1:26" ht="27.75" customHeight="1" x14ac:dyDescent="0.35">
      <c r="A5" s="16" t="s">
        <v>60</v>
      </c>
      <c r="B5">
        <f>SUM(E5:Z5)</f>
        <v>858</v>
      </c>
      <c r="C5" s="14">
        <f>AVERAGE(E5:Z5)</f>
        <v>39</v>
      </c>
      <c r="D5" s="20"/>
      <c r="E5">
        <v>25</v>
      </c>
      <c r="F5">
        <v>36</v>
      </c>
      <c r="G5">
        <v>41</v>
      </c>
      <c r="H5">
        <v>55</v>
      </c>
      <c r="I5">
        <v>55</v>
      </c>
      <c r="J5">
        <v>59</v>
      </c>
      <c r="K5">
        <v>60</v>
      </c>
      <c r="L5">
        <v>32</v>
      </c>
      <c r="M5">
        <v>56</v>
      </c>
      <c r="N5">
        <v>15</v>
      </c>
      <c r="O5">
        <v>21</v>
      </c>
      <c r="P5">
        <v>30</v>
      </c>
      <c r="Q5">
        <v>15</v>
      </c>
      <c r="R5">
        <v>19</v>
      </c>
      <c r="S5">
        <v>26</v>
      </c>
      <c r="T5">
        <v>45</v>
      </c>
      <c r="U5">
        <v>56</v>
      </c>
      <c r="V5">
        <v>60</v>
      </c>
      <c r="W5">
        <v>45</v>
      </c>
      <c r="X5">
        <v>31</v>
      </c>
      <c r="Y5">
        <v>36</v>
      </c>
      <c r="Z5">
        <v>40</v>
      </c>
    </row>
  </sheetData>
  <conditionalFormatting sqref="E3:Z3">
    <cfRule type="expression" dxfId="3" priority="3">
      <formula>WEEKDAY(E3)=1</formula>
    </cfRule>
    <cfRule type="expression" dxfId="2" priority="4">
      <formula>WEEKDAY(E3)=7</formula>
    </cfRule>
  </conditionalFormatting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ateAxis="1" displayEmptyCellsAs="gap" high="1" low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00B050"/>
          <x14:colorLow rgb="FFFF0000"/>
          <xm:f>'Sparkline Datumsachse'!E3:Z3</xm:f>
          <x14:sparklines>
            <x14:sparkline>
              <xm:f>'Sparkline Datumsachse'!E5:Z5</xm:f>
              <xm:sqref>D5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Z13"/>
  <sheetViews>
    <sheetView zoomScale="110" zoomScaleNormal="110" workbookViewId="0">
      <selection activeCell="B4" sqref="B4:C4"/>
    </sheetView>
  </sheetViews>
  <sheetFormatPr baseColWidth="10" defaultRowHeight="12.75" x14ac:dyDescent="0.2"/>
  <cols>
    <col min="1" max="1" width="22.5703125" style="22" customWidth="1"/>
    <col min="2" max="2" width="13.140625" style="22" customWidth="1"/>
    <col min="3" max="3" width="10.7109375" style="22" customWidth="1"/>
    <col min="4" max="4" width="24.28515625" style="22" customWidth="1"/>
    <col min="5" max="25" width="3.7109375" style="22" customWidth="1"/>
    <col min="26" max="26" width="3.42578125" style="22" customWidth="1"/>
    <col min="27" max="16384" width="11.42578125" style="22"/>
  </cols>
  <sheetData>
    <row r="1" spans="1:26" ht="15.75" x14ac:dyDescent="0.25">
      <c r="A1" s="35" t="s">
        <v>53</v>
      </c>
    </row>
    <row r="2" spans="1:26" x14ac:dyDescent="0.2">
      <c r="A2" s="22" t="s">
        <v>52</v>
      </c>
      <c r="B2" s="34" t="s">
        <v>51</v>
      </c>
      <c r="C2" s="34"/>
      <c r="D2" s="33"/>
    </row>
    <row r="3" spans="1:26" x14ac:dyDescent="0.2">
      <c r="A3" s="29" t="s">
        <v>50</v>
      </c>
      <c r="B3" s="37" t="s">
        <v>49</v>
      </c>
      <c r="C3" s="37"/>
      <c r="D3" s="32"/>
    </row>
    <row r="4" spans="1:26" x14ac:dyDescent="0.2">
      <c r="A4" s="29" t="s">
        <v>48</v>
      </c>
      <c r="B4" s="38">
        <v>42522</v>
      </c>
      <c r="C4" s="38"/>
      <c r="D4" s="31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6" x14ac:dyDescent="0.2">
      <c r="A5" s="29"/>
      <c r="E5" s="36" t="s">
        <v>47</v>
      </c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s="25" customFormat="1" x14ac:dyDescent="0.2">
      <c r="A6" s="28" t="s">
        <v>46</v>
      </c>
      <c r="B6" s="28" t="s">
        <v>45</v>
      </c>
      <c r="C6" s="28" t="s">
        <v>44</v>
      </c>
      <c r="D6" s="28" t="s">
        <v>43</v>
      </c>
      <c r="E6" s="25">
        <v>0</v>
      </c>
      <c r="F6" s="25">
        <v>1</v>
      </c>
      <c r="G6" s="27">
        <v>2</v>
      </c>
      <c r="H6" s="27">
        <v>3</v>
      </c>
      <c r="I6" s="27">
        <v>4</v>
      </c>
      <c r="J6" s="27">
        <v>5</v>
      </c>
      <c r="K6" s="27">
        <v>6</v>
      </c>
      <c r="L6" s="27">
        <v>7</v>
      </c>
      <c r="M6" s="27">
        <v>8</v>
      </c>
      <c r="N6" s="27">
        <v>9</v>
      </c>
      <c r="O6" s="27">
        <v>10</v>
      </c>
      <c r="P6" s="27">
        <v>11</v>
      </c>
      <c r="Q6" s="27">
        <v>12</v>
      </c>
      <c r="R6" s="27">
        <v>13</v>
      </c>
      <c r="S6" s="27">
        <v>14</v>
      </c>
      <c r="T6" s="27">
        <v>15</v>
      </c>
      <c r="U6" s="27">
        <v>16</v>
      </c>
      <c r="V6" s="27">
        <v>17</v>
      </c>
      <c r="W6" s="27">
        <v>18</v>
      </c>
      <c r="X6" s="27">
        <v>19</v>
      </c>
      <c r="Y6" s="27">
        <v>20</v>
      </c>
      <c r="Z6" s="26">
        <v>21</v>
      </c>
    </row>
    <row r="7" spans="1:26" x14ac:dyDescent="0.2">
      <c r="A7" s="22" t="s">
        <v>42</v>
      </c>
      <c r="B7" s="24">
        <v>41308</v>
      </c>
      <c r="C7" s="23">
        <f t="shared" ref="C7:C13" si="0">WEEKNUM(B7,21)</f>
        <v>5</v>
      </c>
      <c r="D7" s="23"/>
      <c r="E7" s="22">
        <v>5</v>
      </c>
      <c r="F7" s="22">
        <v>5</v>
      </c>
      <c r="G7" s="22">
        <v>5</v>
      </c>
      <c r="H7" s="22">
        <v>5</v>
      </c>
      <c r="I7" s="22">
        <v>5</v>
      </c>
      <c r="J7" s="22">
        <v>5</v>
      </c>
    </row>
    <row r="8" spans="1:26" x14ac:dyDescent="0.2">
      <c r="A8" s="22" t="s">
        <v>41</v>
      </c>
      <c r="B8" s="24">
        <v>41350</v>
      </c>
      <c r="C8" s="23">
        <f t="shared" si="0"/>
        <v>11</v>
      </c>
      <c r="D8" s="23"/>
      <c r="E8" s="22">
        <v>11</v>
      </c>
      <c r="F8" s="22">
        <v>11</v>
      </c>
      <c r="G8" s="22">
        <v>11</v>
      </c>
      <c r="H8" s="22">
        <v>11</v>
      </c>
      <c r="I8" s="22">
        <v>12</v>
      </c>
      <c r="J8" s="22">
        <v>12</v>
      </c>
      <c r="K8" s="22">
        <v>13</v>
      </c>
      <c r="L8" s="22">
        <v>13</v>
      </c>
      <c r="M8" s="22">
        <v>13</v>
      </c>
      <c r="N8" s="22">
        <v>14</v>
      </c>
      <c r="O8" s="22">
        <v>14</v>
      </c>
      <c r="P8" s="22">
        <v>14</v>
      </c>
    </row>
    <row r="9" spans="1:26" x14ac:dyDescent="0.2">
      <c r="A9" s="22" t="s">
        <v>40</v>
      </c>
      <c r="B9" s="24">
        <v>41343</v>
      </c>
      <c r="C9" s="23">
        <f t="shared" si="0"/>
        <v>10</v>
      </c>
      <c r="D9" s="23"/>
      <c r="E9" s="22">
        <v>10</v>
      </c>
      <c r="F9" s="22">
        <v>10</v>
      </c>
      <c r="G9" s="22">
        <v>10</v>
      </c>
      <c r="H9" s="22">
        <v>10</v>
      </c>
      <c r="I9" s="22">
        <v>10</v>
      </c>
      <c r="J9" s="22">
        <v>10</v>
      </c>
      <c r="K9" s="22">
        <v>9</v>
      </c>
      <c r="L9" s="22">
        <v>9</v>
      </c>
      <c r="M9" s="22">
        <v>9</v>
      </c>
      <c r="N9" s="22">
        <v>10</v>
      </c>
      <c r="O9" s="22">
        <v>10</v>
      </c>
    </row>
    <row r="10" spans="1:26" x14ac:dyDescent="0.2">
      <c r="A10" s="22" t="s">
        <v>39</v>
      </c>
      <c r="B10" s="24">
        <v>41350</v>
      </c>
      <c r="C10" s="23">
        <f t="shared" si="0"/>
        <v>11</v>
      </c>
      <c r="D10" s="23"/>
      <c r="E10" s="22">
        <v>11</v>
      </c>
      <c r="F10" s="22">
        <v>11</v>
      </c>
      <c r="G10" s="22">
        <v>13</v>
      </c>
      <c r="H10" s="22">
        <v>13</v>
      </c>
      <c r="I10" s="22">
        <v>13</v>
      </c>
      <c r="J10" s="22">
        <v>14</v>
      </c>
      <c r="K10" s="22">
        <v>14</v>
      </c>
      <c r="L10" s="22">
        <v>14</v>
      </c>
      <c r="M10" s="22">
        <v>14</v>
      </c>
      <c r="N10" s="22">
        <v>14</v>
      </c>
      <c r="O10" s="22">
        <v>14</v>
      </c>
      <c r="P10" s="22">
        <v>14</v>
      </c>
    </row>
    <row r="11" spans="1:26" x14ac:dyDescent="0.2">
      <c r="A11" s="22" t="s">
        <v>38</v>
      </c>
      <c r="B11" s="24">
        <v>41376</v>
      </c>
      <c r="C11" s="23">
        <f t="shared" si="0"/>
        <v>15</v>
      </c>
      <c r="D11" s="23"/>
      <c r="E11" s="22">
        <v>15</v>
      </c>
      <c r="F11" s="22">
        <v>15</v>
      </c>
      <c r="G11" s="22">
        <v>15</v>
      </c>
      <c r="H11" s="22">
        <v>15</v>
      </c>
      <c r="I11" s="22">
        <v>14</v>
      </c>
      <c r="J11" s="22">
        <v>14</v>
      </c>
      <c r="K11" s="22">
        <v>15</v>
      </c>
      <c r="L11" s="22">
        <v>15</v>
      </c>
      <c r="M11" s="22">
        <v>13</v>
      </c>
      <c r="N11" s="22">
        <v>13</v>
      </c>
      <c r="O11" s="22">
        <v>13</v>
      </c>
      <c r="P11" s="22">
        <v>13</v>
      </c>
      <c r="Q11" s="22">
        <v>14</v>
      </c>
      <c r="R11" s="22">
        <v>15</v>
      </c>
      <c r="S11" s="22">
        <v>15</v>
      </c>
      <c r="T11" s="22">
        <v>15</v>
      </c>
    </row>
    <row r="12" spans="1:26" x14ac:dyDescent="0.2">
      <c r="A12" s="22" t="s">
        <v>37</v>
      </c>
      <c r="B12" s="24">
        <v>41392</v>
      </c>
      <c r="C12" s="23">
        <f t="shared" si="0"/>
        <v>17</v>
      </c>
      <c r="D12" s="23"/>
      <c r="E12" s="22">
        <v>17</v>
      </c>
      <c r="F12" s="22">
        <v>17</v>
      </c>
      <c r="G12" s="22">
        <v>16</v>
      </c>
      <c r="H12" s="22">
        <v>16</v>
      </c>
      <c r="I12" s="22">
        <v>16</v>
      </c>
      <c r="J12" s="22">
        <v>16</v>
      </c>
      <c r="K12" s="22">
        <v>16</v>
      </c>
      <c r="L12" s="22">
        <v>17</v>
      </c>
      <c r="M12" s="22">
        <v>17</v>
      </c>
      <c r="N12" s="22">
        <v>17</v>
      </c>
      <c r="O12" s="22">
        <v>17</v>
      </c>
      <c r="P12" s="22">
        <v>18</v>
      </c>
      <c r="Q12" s="22">
        <v>18</v>
      </c>
      <c r="R12" s="22">
        <v>18</v>
      </c>
      <c r="S12" s="22">
        <v>18</v>
      </c>
      <c r="T12" s="22">
        <v>18</v>
      </c>
      <c r="U12" s="22">
        <v>18</v>
      </c>
      <c r="V12" s="22">
        <v>18</v>
      </c>
    </row>
    <row r="13" spans="1:26" x14ac:dyDescent="0.2">
      <c r="A13" s="22" t="s">
        <v>24</v>
      </c>
      <c r="B13" s="24">
        <v>41415</v>
      </c>
      <c r="C13" s="23">
        <f t="shared" si="0"/>
        <v>21</v>
      </c>
      <c r="D13" s="23"/>
      <c r="E13" s="22">
        <v>20</v>
      </c>
      <c r="F13" s="22">
        <v>20</v>
      </c>
      <c r="G13" s="22">
        <v>20</v>
      </c>
      <c r="H13" s="22">
        <v>20</v>
      </c>
      <c r="I13" s="22">
        <v>20</v>
      </c>
      <c r="J13" s="22">
        <v>19</v>
      </c>
      <c r="K13" s="22">
        <v>19</v>
      </c>
      <c r="L13" s="22">
        <v>19</v>
      </c>
      <c r="M13" s="22">
        <v>19</v>
      </c>
      <c r="N13" s="22">
        <v>19</v>
      </c>
      <c r="O13" s="22">
        <v>19</v>
      </c>
      <c r="P13" s="22">
        <v>19</v>
      </c>
      <c r="Q13" s="22">
        <v>20</v>
      </c>
      <c r="R13" s="22">
        <v>20</v>
      </c>
      <c r="S13" s="22">
        <v>20</v>
      </c>
      <c r="T13" s="22">
        <v>20</v>
      </c>
      <c r="U13" s="22">
        <v>20</v>
      </c>
      <c r="V13" s="22">
        <v>20</v>
      </c>
      <c r="W13" s="22">
        <v>21</v>
      </c>
      <c r="X13" s="22">
        <v>21</v>
      </c>
      <c r="Y13" s="22">
        <v>21</v>
      </c>
      <c r="Z13" s="22">
        <v>21</v>
      </c>
    </row>
  </sheetData>
  <mergeCells count="3">
    <mergeCell ref="E5:Z5"/>
    <mergeCell ref="B3:C3"/>
    <mergeCell ref="B4:C4"/>
  </mergeCells>
  <conditionalFormatting sqref="A7:D13">
    <cfRule type="expression" dxfId="1" priority="1" stopIfTrue="1">
      <formula>$A7="M"</formula>
    </cfRule>
    <cfRule type="expression" dxfId="0" priority="2" stopIfTrue="1">
      <formula>$A7="P"</formula>
    </cfRule>
  </conditionalFormatting>
  <pageMargins left="0.78740157499999996" right="0.78740157499999996" top="0.984251969" bottom="0.984251969" header="0.4921259845" footer="0.4921259845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markers="1" high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theme="4"/>
          <x14:colorLow rgb="FFD00000"/>
          <x14:sparklines>
            <x14:sparkline>
              <xm:f>'Meilensteintrend-Analyse'!E7:Z7</xm:f>
              <xm:sqref>D7</xm:sqref>
            </x14:sparkline>
            <x14:sparkline>
              <xm:f>'Meilensteintrend-Analyse'!E8:Z8</xm:f>
              <xm:sqref>D8</xm:sqref>
            </x14:sparkline>
            <x14:sparkline>
              <xm:f>'Meilensteintrend-Analyse'!E9:Z9</xm:f>
              <xm:sqref>D9</xm:sqref>
            </x14:sparkline>
            <x14:sparkline>
              <xm:f>'Meilensteintrend-Analyse'!E10:Z10</xm:f>
              <xm:sqref>D10</xm:sqref>
            </x14:sparkline>
            <x14:sparkline>
              <xm:f>'Meilensteintrend-Analyse'!E11:Z11</xm:f>
              <xm:sqref>D11</xm:sqref>
            </x14:sparkline>
            <x14:sparkline>
              <xm:f>'Meilensteintrend-Analyse'!E12:Z12</xm:f>
              <xm:sqref>D12</xm:sqref>
            </x14:sparkline>
            <x14:sparkline>
              <xm:f>'Meilensteintrend-Analyse'!E13:Z13</xm:f>
              <xm:sqref>D13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2"/>
  <sheetViews>
    <sheetView zoomScaleNormal="100" workbookViewId="0"/>
  </sheetViews>
  <sheetFormatPr baseColWidth="10" defaultRowHeight="15" x14ac:dyDescent="0.25"/>
  <cols>
    <col min="1" max="1" width="15.140625" customWidth="1"/>
    <col min="2" max="2" width="20.140625" customWidth="1"/>
    <col min="3" max="3" width="22.140625" customWidth="1"/>
    <col min="4" max="9" width="9.5703125" customWidth="1"/>
  </cols>
  <sheetData>
    <row r="1" spans="1:9" x14ac:dyDescent="0.25">
      <c r="A1" s="2" t="s">
        <v>58</v>
      </c>
    </row>
    <row r="3" spans="1:9" x14ac:dyDescent="0.25"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</row>
    <row r="4" spans="1:9" x14ac:dyDescent="0.25">
      <c r="A4" s="39" t="s">
        <v>55</v>
      </c>
      <c r="B4" t="s">
        <v>35</v>
      </c>
      <c r="D4">
        <v>26000</v>
      </c>
      <c r="E4">
        <v>42000</v>
      </c>
      <c r="F4">
        <v>41000</v>
      </c>
      <c r="G4">
        <v>52000</v>
      </c>
      <c r="H4">
        <v>46000</v>
      </c>
      <c r="I4">
        <v>31000</v>
      </c>
    </row>
    <row r="5" spans="1:9" x14ac:dyDescent="0.25">
      <c r="A5" s="40"/>
      <c r="B5" t="s">
        <v>54</v>
      </c>
      <c r="D5">
        <v>250000</v>
      </c>
      <c r="E5">
        <f>D5-E4</f>
        <v>208000</v>
      </c>
      <c r="F5">
        <f t="shared" ref="F5:I5" si="0">E5-F4</f>
        <v>167000</v>
      </c>
      <c r="G5">
        <f t="shared" si="0"/>
        <v>115000</v>
      </c>
      <c r="H5">
        <f t="shared" si="0"/>
        <v>69000</v>
      </c>
      <c r="I5">
        <f t="shared" si="0"/>
        <v>38000</v>
      </c>
    </row>
    <row r="6" spans="1:9" x14ac:dyDescent="0.25">
      <c r="A6" s="40"/>
      <c r="B6" t="s">
        <v>36</v>
      </c>
      <c r="D6" s="21">
        <v>0.12</v>
      </c>
      <c r="E6" s="21">
        <v>0.15</v>
      </c>
      <c r="F6" s="21">
        <v>0.21</v>
      </c>
      <c r="G6" s="21">
        <v>0.32</v>
      </c>
      <c r="H6" s="21">
        <v>0.35</v>
      </c>
      <c r="I6" s="21">
        <v>0.42</v>
      </c>
    </row>
    <row r="7" spans="1:9" x14ac:dyDescent="0.25">
      <c r="A7" s="39" t="s">
        <v>56</v>
      </c>
      <c r="B7" t="s">
        <v>35</v>
      </c>
      <c r="D7">
        <v>12500</v>
      </c>
      <c r="E7">
        <v>14200</v>
      </c>
      <c r="F7">
        <v>16000</v>
      </c>
      <c r="G7">
        <v>15000</v>
      </c>
      <c r="H7">
        <v>42000</v>
      </c>
      <c r="I7">
        <v>36000</v>
      </c>
    </row>
    <row r="8" spans="1:9" x14ac:dyDescent="0.25">
      <c r="A8" s="40"/>
      <c r="B8" t="s">
        <v>54</v>
      </c>
      <c r="D8">
        <v>31000</v>
      </c>
      <c r="E8">
        <f>D8-E7</f>
        <v>16800</v>
      </c>
      <c r="F8">
        <f t="shared" ref="F8" si="1">E8-F7</f>
        <v>800</v>
      </c>
      <c r="G8">
        <f t="shared" ref="G8" si="2">F8-G7</f>
        <v>-14200</v>
      </c>
      <c r="H8">
        <f t="shared" ref="H8" si="3">G8-H7</f>
        <v>-56200</v>
      </c>
      <c r="I8">
        <f t="shared" ref="I8" si="4">H8-I7</f>
        <v>-92200</v>
      </c>
    </row>
    <row r="9" spans="1:9" x14ac:dyDescent="0.25">
      <c r="A9" s="40"/>
      <c r="B9" t="s">
        <v>36</v>
      </c>
      <c r="D9" s="21">
        <v>0.12</v>
      </c>
      <c r="E9" s="21">
        <v>0.15</v>
      </c>
      <c r="F9" s="21">
        <v>0.21</v>
      </c>
      <c r="G9" s="21">
        <v>0.32</v>
      </c>
      <c r="H9" s="21">
        <v>0.35</v>
      </c>
      <c r="I9" s="21">
        <v>0.42</v>
      </c>
    </row>
    <row r="10" spans="1:9" x14ac:dyDescent="0.25">
      <c r="A10" s="39" t="s">
        <v>57</v>
      </c>
      <c r="B10" t="s">
        <v>35</v>
      </c>
      <c r="D10">
        <v>62000</v>
      </c>
      <c r="E10">
        <v>21000</v>
      </c>
      <c r="F10">
        <v>33000</v>
      </c>
      <c r="G10">
        <v>42500</v>
      </c>
      <c r="H10">
        <v>36000</v>
      </c>
      <c r="I10">
        <v>19000</v>
      </c>
    </row>
    <row r="11" spans="1:9" x14ac:dyDescent="0.25">
      <c r="A11" s="40"/>
      <c r="B11" t="s">
        <v>54</v>
      </c>
      <c r="D11">
        <v>150000</v>
      </c>
      <c r="E11">
        <f>D11-E10</f>
        <v>129000</v>
      </c>
      <c r="F11">
        <f t="shared" ref="F11" si="5">E11-F10</f>
        <v>96000</v>
      </c>
      <c r="G11">
        <f t="shared" ref="G11" si="6">F11-G10</f>
        <v>53500</v>
      </c>
      <c r="H11">
        <f t="shared" ref="H11" si="7">G11-H10</f>
        <v>17500</v>
      </c>
      <c r="I11">
        <f t="shared" ref="I11" si="8">H11-I10</f>
        <v>-1500</v>
      </c>
    </row>
    <row r="12" spans="1:9" x14ac:dyDescent="0.25">
      <c r="A12" s="40"/>
      <c r="B12" t="s">
        <v>36</v>
      </c>
      <c r="D12" s="21">
        <v>0.12</v>
      </c>
      <c r="E12" s="21">
        <v>0.15</v>
      </c>
      <c r="F12" s="21">
        <v>0.21</v>
      </c>
      <c r="G12" s="21">
        <v>0.32</v>
      </c>
      <c r="H12" s="21">
        <v>0.35</v>
      </c>
      <c r="I12" s="21">
        <v>0.42</v>
      </c>
    </row>
  </sheetData>
  <mergeCells count="3">
    <mergeCell ref="A4:A6"/>
    <mergeCell ref="A7:A9"/>
    <mergeCell ref="A10:A12"/>
  </mergeCells>
  <pageMargins left="0.7" right="0.7" top="0.78740157499999996" bottom="0.78740157499999996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Projektmanagement!D5:I5</xm:f>
              <xm:sqref>C5</xm:sqref>
            </x14:sparkline>
          </x14:sparklines>
        </x14:sparklineGroup>
        <x14:sparklineGroup type="column" displayEmptyCellsAs="gap" high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Projektmanagement!D4:I4</xm:f>
              <xm:sqref>C4</xm:sqref>
            </x14:sparkline>
          </x14:sparklines>
        </x14:sparklineGroup>
        <x14:sparklineGroup type="column" displayEmptyCellsAs="gap" high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Projektmanagement!D8:I8</xm:f>
              <xm:sqref>C8</xm:sqref>
            </x14:sparkline>
          </x14:sparklines>
        </x14:sparklineGroup>
        <x14:sparklineGroup type="column" displayEmptyCellsAs="gap" high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Projektmanagement!D7:I7</xm:f>
              <xm:sqref>C7</xm:sqref>
            </x14:sparkline>
          </x14:sparklines>
        </x14:sparklineGroup>
        <x14:sparklineGroup displayEmptyCellsAs="gap" markers="1" high="1" low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Projektmanagement!D6:I6</xm:f>
              <xm:sqref>C6</xm:sqref>
            </x14:sparkline>
          </x14:sparklines>
        </x14:sparklineGroup>
        <x14:sparklineGroup displayEmptyCellsAs="gap" markers="1" high="1" low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Projektmanagement!D9:I9</xm:f>
              <xm:sqref>C9</xm:sqref>
            </x14:sparkline>
          </x14:sparklines>
        </x14:sparklineGroup>
        <x14:sparklineGroup displayEmptyCellsAs="gap" markers="1" high="1" low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Projektmanagement!D12:I12</xm:f>
              <xm:sqref>C12</xm:sqref>
            </x14:sparkline>
          </x14:sparklines>
        </x14:sparklineGroup>
        <x14:sparklineGroup type="column" displayEmptyCellsAs="gap" high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Projektmanagement!D11:I11</xm:f>
              <xm:sqref>C11</xm:sqref>
            </x14:sparkline>
          </x14:sparklines>
        </x14:sparklineGroup>
        <x14:sparklineGroup type="column" displayEmptyCellsAs="gap" high="1" negative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Projektmanagement!D10:I10</xm:f>
              <xm:sqref>C10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Umsatz</vt:lpstr>
      <vt:lpstr>Umsätze</vt:lpstr>
      <vt:lpstr>Produktkosten</vt:lpstr>
      <vt:lpstr>Temperatur</vt:lpstr>
      <vt:lpstr>Temperaturmessungen</vt:lpstr>
      <vt:lpstr>Sparklinebeschriftung</vt:lpstr>
      <vt:lpstr>Sparkline Datumsachse</vt:lpstr>
      <vt:lpstr>Meilensteintrend-Analyse</vt:lpstr>
      <vt:lpstr>Projektmanagement</vt:lpstr>
    </vt:vector>
  </TitlesOfParts>
  <Company>Schels DV-Training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2016 Praxisbuch</dc:title>
  <dc:creator>Ignatz Schels</dc:creator>
  <cp:lastModifiedBy>Ignatz Schels</cp:lastModifiedBy>
  <dcterms:created xsi:type="dcterms:W3CDTF">2010-06-15T10:25:26Z</dcterms:created>
  <dcterms:modified xsi:type="dcterms:W3CDTF">2016-04-11T17:25:19Z</dcterms:modified>
</cp:coreProperties>
</file>